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5 год\Проект решения об исполнении бюджета\"/>
    </mc:Choice>
  </mc:AlternateContent>
  <xr:revisionPtr revIDLastSave="0" documentId="13_ncr:1_{F8C2EF1A-2D0A-41FD-899F-B883F86B0B6A}" xr6:coauthVersionLast="37" xr6:coauthVersionMax="3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Информация!$A$6:$K$42</definedName>
  </definedNames>
  <calcPr calcId="179021"/>
</workbook>
</file>

<file path=xl/calcChain.xml><?xml version="1.0" encoding="utf-8"?>
<calcChain xmlns="http://schemas.openxmlformats.org/spreadsheetml/2006/main">
  <c r="B25" i="1" l="1"/>
  <c r="K41" i="1" l="1"/>
  <c r="K40" i="1"/>
  <c r="K39" i="1"/>
  <c r="K38" i="1"/>
  <c r="F33" i="1"/>
  <c r="F32" i="1"/>
  <c r="F31" i="1" s="1"/>
  <c r="F25" i="1"/>
  <c r="F19" i="1"/>
  <c r="F14" i="1"/>
  <c r="F12" i="1"/>
  <c r="F11" i="1" s="1"/>
  <c r="F9" i="1"/>
  <c r="L10" i="1"/>
  <c r="L13" i="1"/>
  <c r="L15" i="1"/>
  <c r="L16" i="1"/>
  <c r="L17" i="1"/>
  <c r="L18" i="1"/>
  <c r="L20" i="1"/>
  <c r="L21" i="1"/>
  <c r="L22" i="1"/>
  <c r="L23" i="1"/>
  <c r="L24" i="1"/>
  <c r="L26" i="1"/>
  <c r="L27" i="1"/>
  <c r="L28" i="1"/>
  <c r="L29" i="1"/>
  <c r="L30" i="1"/>
  <c r="L34" i="1"/>
  <c r="L35" i="1"/>
  <c r="L36" i="1"/>
  <c r="L37" i="1"/>
  <c r="L38" i="1"/>
  <c r="L39" i="1"/>
  <c r="L40" i="1"/>
  <c r="L41" i="1"/>
  <c r="F8" i="1" l="1"/>
  <c r="F42" i="1" s="1"/>
  <c r="G33" i="1" s="1"/>
  <c r="H25" i="1"/>
  <c r="L25" i="1" s="1"/>
  <c r="G8" i="1" l="1"/>
  <c r="G18" i="1"/>
  <c r="G26" i="1"/>
  <c r="G38" i="1"/>
  <c r="G11" i="1"/>
  <c r="G22" i="1"/>
  <c r="G41" i="1"/>
  <c r="G27" i="1"/>
  <c r="G9" i="1"/>
  <c r="G16" i="1"/>
  <c r="G35" i="1"/>
  <c r="G29" i="1"/>
  <c r="G28" i="1"/>
  <c r="G15" i="1"/>
  <c r="G20" i="1"/>
  <c r="G40" i="1"/>
  <c r="G32" i="1"/>
  <c r="G19" i="1"/>
  <c r="G14" i="1"/>
  <c r="G13" i="1"/>
  <c r="G23" i="1"/>
  <c r="G30" i="1"/>
  <c r="G39" i="1"/>
  <c r="G12" i="1"/>
  <c r="G34" i="1"/>
  <c r="G21" i="1"/>
  <c r="G37" i="1"/>
  <c r="G10" i="1"/>
  <c r="G25" i="1"/>
  <c r="G17" i="1"/>
  <c r="G24" i="1"/>
  <c r="G36" i="1"/>
  <c r="G31" i="1"/>
  <c r="G42" i="1" s="1"/>
  <c r="B32" i="1"/>
  <c r="B31" i="1" s="1"/>
  <c r="B19" i="1"/>
  <c r="B14" i="1"/>
  <c r="B12" i="1"/>
  <c r="B11" i="1" s="1"/>
  <c r="B9" i="1"/>
  <c r="B8" i="1" l="1"/>
  <c r="B42" i="1" l="1"/>
  <c r="H33" i="1" l="1"/>
  <c r="L33" i="1" s="1"/>
  <c r="K22" i="1" l="1"/>
  <c r="J37" i="1"/>
  <c r="K10" i="1"/>
  <c r="K13" i="1"/>
  <c r="K15" i="1"/>
  <c r="K17" i="1"/>
  <c r="K18" i="1"/>
  <c r="K24" i="1"/>
  <c r="K26" i="1"/>
  <c r="K27" i="1"/>
  <c r="K28" i="1"/>
  <c r="K29" i="1"/>
  <c r="K30" i="1"/>
  <c r="K34" i="1"/>
  <c r="K36" i="1"/>
  <c r="K37" i="1"/>
  <c r="J10" i="1"/>
  <c r="J13" i="1"/>
  <c r="J15" i="1"/>
  <c r="J16" i="1"/>
  <c r="J18" i="1"/>
  <c r="J22" i="1"/>
  <c r="J24" i="1"/>
  <c r="J27" i="1"/>
  <c r="J28" i="1"/>
  <c r="J29" i="1"/>
  <c r="J30" i="1"/>
  <c r="J34" i="1"/>
  <c r="J41" i="1"/>
  <c r="H32" i="1"/>
  <c r="D33" i="1"/>
  <c r="D32" i="1" s="1"/>
  <c r="D25" i="1"/>
  <c r="H19" i="1"/>
  <c r="L19" i="1" s="1"/>
  <c r="D19" i="1"/>
  <c r="H9" i="1"/>
  <c r="L9" i="1" s="1"/>
  <c r="D9" i="1"/>
  <c r="H14" i="1"/>
  <c r="L14" i="1" s="1"/>
  <c r="D14" i="1"/>
  <c r="H12" i="1"/>
  <c r="D12" i="1"/>
  <c r="D11" i="1" s="1"/>
  <c r="H11" i="1" l="1"/>
  <c r="L11" i="1" s="1"/>
  <c r="L12" i="1"/>
  <c r="H31" i="1"/>
  <c r="L31" i="1" s="1"/>
  <c r="L32" i="1"/>
  <c r="D8" i="1"/>
  <c r="D31" i="1"/>
  <c r="K25" i="1"/>
  <c r="K14" i="1"/>
  <c r="K33" i="1"/>
  <c r="K11" i="1"/>
  <c r="K32" i="1"/>
  <c r="K9" i="1"/>
  <c r="J14" i="1"/>
  <c r="J33" i="1"/>
  <c r="K12" i="1"/>
  <c r="J12" i="1"/>
  <c r="J9" i="1"/>
  <c r="J11" i="1" l="1"/>
  <c r="H8" i="1"/>
  <c r="L8" i="1" s="1"/>
  <c r="K31" i="1"/>
  <c r="J32" i="1"/>
  <c r="J31" i="1"/>
  <c r="H42" i="1" l="1"/>
  <c r="L42" i="1" s="1"/>
  <c r="K8" i="1"/>
  <c r="J8" i="1"/>
  <c r="D42" i="1"/>
  <c r="I40" i="1"/>
  <c r="C41" i="1"/>
  <c r="C36" i="1"/>
  <c r="I14" i="1" l="1"/>
  <c r="I34" i="1"/>
  <c r="I21" i="1"/>
  <c r="I22" i="1"/>
  <c r="I32" i="1"/>
  <c r="I41" i="1"/>
  <c r="I35" i="1"/>
  <c r="I20" i="1"/>
  <c r="I9" i="1"/>
  <c r="I11" i="1"/>
  <c r="I33" i="1"/>
  <c r="I18" i="1"/>
  <c r="I23" i="1"/>
  <c r="I17" i="1"/>
  <c r="I38" i="1"/>
  <c r="I28" i="1"/>
  <c r="I31" i="1"/>
  <c r="I8" i="1"/>
  <c r="I19" i="1"/>
  <c r="I12" i="1"/>
  <c r="I13" i="1"/>
  <c r="I25" i="1"/>
  <c r="I37" i="1"/>
  <c r="I10" i="1"/>
  <c r="I26" i="1"/>
  <c r="I15" i="1"/>
  <c r="I27" i="1"/>
  <c r="I39" i="1"/>
  <c r="I29" i="1"/>
  <c r="I30" i="1"/>
  <c r="I16" i="1"/>
  <c r="I24" i="1"/>
  <c r="I36" i="1"/>
  <c r="E32" i="1"/>
  <c r="E31" i="1"/>
  <c r="C31" i="1"/>
  <c r="C13" i="1"/>
  <c r="C12" i="1"/>
  <c r="C14" i="1"/>
  <c r="C35" i="1"/>
  <c r="C29" i="1"/>
  <c r="C9" i="1"/>
  <c r="C27" i="1"/>
  <c r="C37" i="1"/>
  <c r="C28" i="1"/>
  <c r="C30" i="1"/>
  <c r="C11" i="1"/>
  <c r="K42" i="1"/>
  <c r="C21" i="1"/>
  <c r="C20" i="1"/>
  <c r="C15" i="1"/>
  <c r="C34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8" i="1"/>
  <c r="C33" i="1"/>
  <c r="C25" i="1"/>
  <c r="C17" i="1"/>
  <c r="C40" i="1"/>
  <c r="C32" i="1"/>
  <c r="C24" i="1"/>
  <c r="C16" i="1"/>
  <c r="J42" i="1"/>
  <c r="C39" i="1"/>
  <c r="C23" i="1"/>
  <c r="C38" i="1"/>
  <c r="C22" i="1"/>
  <c r="C8" i="1"/>
  <c r="C19" i="1"/>
  <c r="C18" i="1"/>
  <c r="C26" i="1"/>
  <c r="C10" i="1"/>
  <c r="I42" i="1" l="1"/>
  <c r="E42" i="1"/>
  <c r="C42" i="1"/>
</calcChain>
</file>

<file path=xl/sharedStrings.xml><?xml version="1.0" encoding="utf-8"?>
<sst xmlns="http://schemas.openxmlformats.org/spreadsheetml/2006/main" count="53" uniqueCount="49">
  <si>
    <t>тыс руб</t>
  </si>
  <si>
    <t>Наименование показателя</t>
  </si>
  <si>
    <t>Уд.вес в общем объеме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</si>
  <si>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</si>
  <si>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</si>
  <si>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</si>
  <si>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</si>
  <si>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</si>
  <si>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</si>
  <si>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</si>
  <si>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</si>
  <si>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</si>
  <si>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</si>
  <si>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</si>
  <si>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</si>
  <si>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</si>
  <si>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</si>
  <si>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</si>
  <si>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</si>
  <si>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</si>
  <si>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</si>
  <si>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</si>
  <si>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</si>
  <si>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</si>
  <si>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</si>
  <si>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</si>
  <si>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</si>
  <si>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</si>
  <si>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</si>
  <si>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</si>
  <si>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</si>
  <si>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</si>
  <si>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</si>
  <si>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</si>
  <si>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</si>
  <si>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</si>
  <si>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</si>
  <si>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</si>
  <si>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</si>
  <si>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</si>
  <si>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</si>
  <si>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Процент прироста (+), снижения (-) (гр.8/гр.2*100-100)</t>
  </si>
  <si>
    <t>Процент исполнения к первоначальному плану (гр.8/гр.4*100)</t>
  </si>
  <si>
    <t>Процент исполнения к уточненному плану (гр.8/гр.6*100)</t>
  </si>
  <si>
    <t>Факт на 01.01 .2025 (отчетный) год</t>
  </si>
  <si>
    <t>Первоначальный план на 2025 год (текущий) год</t>
  </si>
  <si>
    <t>Уточненный план на 2025 год по состоянию на 01.01.2026 (текущий) год</t>
  </si>
  <si>
    <t>Факт на 01.01.2026 (текущий) год</t>
  </si>
  <si>
    <t>Информация о фактических поступлениях доходов в бюджет Пряжинского национального муниципального района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</si>
</sst>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0.005]#,##0;[&lt;=-0.005]\-#,##0;#,##0"/>
    <numFmt numFmtId="165" formatCode="#,##0.0_ ;\-#,##0.0\ "/>
  </numFmts>
  <fonts count="6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top" wrapText="1"/>
    </xf>
    <xf numFmtId="0" fontId="4" fillId="0" borderId="0" xfId="0" applyFont="1"/>
    <xf numFmtId="165" fontId="1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workbookViewId="0">
      <selection activeCell="A3" sqref="A3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7" customWidth="1"/>
    <col min="7" max="7" width="15" customWidth="1"/>
    <col min="8" max="8" width="14.33203125" customWidth="1"/>
    <col min="9" max="9" width="10.33203125" customWidth="1"/>
    <col min="10" max="10" width="16.88671875" customWidth="1"/>
    <col min="11" max="12" width="14.3320312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8" t="s">
        <v>48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5" t="s">
        <v>0</v>
      </c>
      <c r="L4" s="5" t="s">
        <v>0</v>
      </c>
    </row>
    <row r="5" spans="1:12" ht="69.75" customHeight="1" x14ac:dyDescent="0.3">
      <c r="A5" s="2" t="s">
        <v>1</v>
      </c>
      <c r="B5" s="2" t="s">
        <v>44</v>
      </c>
      <c r="C5" s="7" t="s">
        <v>2</v>
      </c>
      <c r="D5" s="2" t="s">
        <v>45</v>
      </c>
      <c r="E5" s="2" t="s">
        <v>2</v>
      </c>
      <c r="F5" s="2" t="s">
        <v>46</v>
      </c>
      <c r="G5" s="2" t="s">
        <v>2</v>
      </c>
      <c r="H5" s="2" t="s">
        <v>47</v>
      </c>
      <c r="I5" s="2" t="s">
        <v>2</v>
      </c>
      <c r="J5" s="4" t="s">
        <v>41</v>
      </c>
      <c r="K5" s="4" t="s">
        <v>42</v>
      </c>
      <c r="L5" s="4" t="s">
        <v>43</v>
      </c>
    </row>
    <row r="6" spans="1:12" ht="15" customHeight="1" x14ac:dyDescent="0.3">
      <c r="A6" s="2" t="s">
        <v>3</v>
      </c>
      <c r="B6" s="2" t="s">
        <v>4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13</v>
      </c>
    </row>
    <row r="7" spans="1:12" ht="15" customHeight="1" x14ac:dyDescent="0.3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2" ht="26.25" customHeight="1" x14ac:dyDescent="0.3">
      <c r="A8" s="3" t="s">
        <v>6</v>
      </c>
      <c r="B8" s="11">
        <f t="shared" ref="B8" si="0">B9+B11+B14+B19+B22+B23+B24+B25+B27+B28+B29+B30</f>
        <v>199095</v>
      </c>
      <c r="C8" s="11">
        <f>B8/B42*100</f>
        <v>30.722213906664464</v>
      </c>
      <c r="D8" s="11">
        <f>D9+D11+D14+D19+D22+D23+D24+D25+D27+D28+D29+D30</f>
        <v>202880.7</v>
      </c>
      <c r="E8" s="11">
        <f>D8/D42*100</f>
        <v>34.132239427546715</v>
      </c>
      <c r="F8" s="11">
        <f>F9+F11+F14+F19+F22+F23+F24+F25+F27+F28+F29+F30</f>
        <v>243387.40000000002</v>
      </c>
      <c r="G8" s="11">
        <f>F8/F42*100</f>
        <v>28.864503669681902</v>
      </c>
      <c r="H8" s="11">
        <f t="shared" ref="H8" si="1">H9+H11+H14+H19+H22+H23+H24+H25+H27+H28+H29+H30</f>
        <v>268121.30000000005</v>
      </c>
      <c r="I8" s="6">
        <f>H8/H42*100</f>
        <v>31.144248209580304</v>
      </c>
      <c r="J8" s="6">
        <f>H8/B8*100-100</f>
        <v>34.670031894321824</v>
      </c>
      <c r="K8" s="6">
        <f>H8/D8*100</f>
        <v>132.15712485219146</v>
      </c>
      <c r="L8" s="6">
        <f>H8/F8*100</f>
        <v>110.16235844583575</v>
      </c>
    </row>
    <row r="9" spans="1:12" ht="26.25" customHeight="1" x14ac:dyDescent="0.3">
      <c r="A9" s="3" t="s">
        <v>7</v>
      </c>
      <c r="B9" s="11">
        <f>B10</f>
        <v>146070</v>
      </c>
      <c r="C9" s="11">
        <f>B9/B42*100</f>
        <v>22.539962255940523</v>
      </c>
      <c r="D9" s="11">
        <f>D10</f>
        <v>155821</v>
      </c>
      <c r="E9" s="11">
        <f>D9/D42*100</f>
        <v>26.215010495526464</v>
      </c>
      <c r="F9" s="11">
        <f>F10</f>
        <v>164528.29999999999</v>
      </c>
      <c r="G9" s="11">
        <f>F9/F42*100</f>
        <v>19.51221681613972</v>
      </c>
      <c r="H9" s="11">
        <f>H10</f>
        <v>185640.7</v>
      </c>
      <c r="I9" s="6">
        <f>H9/H42*100</f>
        <v>21.563523817765446</v>
      </c>
      <c r="J9" s="6">
        <f t="shared" ref="J9:J42" si="2">H9/B9*100-100</f>
        <v>27.090230711302809</v>
      </c>
      <c r="K9" s="6">
        <f t="shared" ref="K9:K42" si="3">H9/D9*100</f>
        <v>119.1371509616804</v>
      </c>
      <c r="L9" s="6">
        <f t="shared" ref="L9:L42" si="4">H9/F9*100</f>
        <v>112.83207812880825</v>
      </c>
    </row>
    <row r="10" spans="1:12" ht="26.25" customHeight="1" x14ac:dyDescent="0.3">
      <c r="A10" s="3" t="s">
        <v>8</v>
      </c>
      <c r="B10" s="11">
        <v>146070</v>
      </c>
      <c r="C10" s="11">
        <f>B10/B42*100</f>
        <v>22.539962255940523</v>
      </c>
      <c r="D10" s="11">
        <v>155821</v>
      </c>
      <c r="E10" s="11">
        <f>D10/D42*100</f>
        <v>26.215010495526464</v>
      </c>
      <c r="F10" s="11">
        <v>164528.29999999999</v>
      </c>
      <c r="G10" s="11">
        <f>F10/F42*100</f>
        <v>19.51221681613972</v>
      </c>
      <c r="H10" s="11">
        <v>185640.7</v>
      </c>
      <c r="I10" s="6">
        <f>H10/H42*100</f>
        <v>21.563523817765446</v>
      </c>
      <c r="J10" s="6">
        <f t="shared" si="2"/>
        <v>27.090230711302809</v>
      </c>
      <c r="K10" s="6">
        <f t="shared" si="3"/>
        <v>119.1371509616804</v>
      </c>
      <c r="L10" s="6">
        <f t="shared" si="4"/>
        <v>112.83207812880825</v>
      </c>
    </row>
    <row r="11" spans="1:12" ht="64.5" customHeight="1" x14ac:dyDescent="0.3">
      <c r="A11" s="3" t="s">
        <v>9</v>
      </c>
      <c r="B11" s="11">
        <f>B12</f>
        <v>3503</v>
      </c>
      <c r="C11" s="11">
        <f>B11/B42*100</f>
        <v>0.54054554516710929</v>
      </c>
      <c r="D11" s="11">
        <f>D12</f>
        <v>3757.7</v>
      </c>
      <c r="E11" s="11">
        <f>D11/D42*100</f>
        <v>0.63218786260542414</v>
      </c>
      <c r="F11" s="11">
        <f>F12</f>
        <v>3543.1</v>
      </c>
      <c r="G11" s="11">
        <f>F11/F42*100</f>
        <v>0.42019358007871377</v>
      </c>
      <c r="H11" s="11">
        <f>H12</f>
        <v>3547.5</v>
      </c>
      <c r="I11" s="6">
        <f>H11/H42*100</f>
        <v>0.41206804727370083</v>
      </c>
      <c r="J11" s="6">
        <f t="shared" si="2"/>
        <v>1.2703397088209982</v>
      </c>
      <c r="K11" s="6">
        <f t="shared" si="3"/>
        <v>94.406152699789772</v>
      </c>
      <c r="L11" s="6">
        <f t="shared" si="4"/>
        <v>100.12418503570319</v>
      </c>
    </row>
    <row r="12" spans="1:12" ht="26.25" customHeight="1" x14ac:dyDescent="0.3">
      <c r="A12" s="3" t="s">
        <v>10</v>
      </c>
      <c r="B12" s="11">
        <f>B13</f>
        <v>3503</v>
      </c>
      <c r="C12" s="11">
        <f>B12/B42*100</f>
        <v>0.54054554516710929</v>
      </c>
      <c r="D12" s="11">
        <f>D13</f>
        <v>3757.7</v>
      </c>
      <c r="E12" s="11">
        <f>D12/D42*100</f>
        <v>0.63218786260542414</v>
      </c>
      <c r="F12" s="11">
        <f>F13</f>
        <v>3543.1</v>
      </c>
      <c r="G12" s="11">
        <f>F12/F42*100</f>
        <v>0.42019358007871377</v>
      </c>
      <c r="H12" s="11">
        <f>H13</f>
        <v>3547.5</v>
      </c>
      <c r="I12" s="6">
        <f>H12/H42*100</f>
        <v>0.41206804727370083</v>
      </c>
      <c r="J12" s="6">
        <f t="shared" si="2"/>
        <v>1.2703397088209982</v>
      </c>
      <c r="K12" s="6">
        <f t="shared" si="3"/>
        <v>94.406152699789772</v>
      </c>
      <c r="L12" s="6">
        <f t="shared" si="4"/>
        <v>100.12418503570319</v>
      </c>
    </row>
    <row r="13" spans="1:12" ht="26.25" customHeight="1" x14ac:dyDescent="0.3">
      <c r="A13" s="3" t="s">
        <v>11</v>
      </c>
      <c r="B13" s="11">
        <v>3503</v>
      </c>
      <c r="C13" s="11">
        <f>B13/B42*100</f>
        <v>0.54054554516710929</v>
      </c>
      <c r="D13" s="11">
        <v>3757.7</v>
      </c>
      <c r="E13" s="11">
        <f>D13/D42*100</f>
        <v>0.63218786260542414</v>
      </c>
      <c r="F13" s="11">
        <v>3543.1</v>
      </c>
      <c r="G13" s="11">
        <f>F13/F42*100</f>
        <v>0.42019358007871377</v>
      </c>
      <c r="H13" s="11">
        <v>3547.5</v>
      </c>
      <c r="I13" s="6">
        <f>H13/H42*100</f>
        <v>0.41206804727370083</v>
      </c>
      <c r="J13" s="6">
        <f t="shared" si="2"/>
        <v>1.2703397088209982</v>
      </c>
      <c r="K13" s="6">
        <f t="shared" si="3"/>
        <v>94.406152699789772</v>
      </c>
      <c r="L13" s="6">
        <f t="shared" si="4"/>
        <v>100.12418503570319</v>
      </c>
    </row>
    <row r="14" spans="1:12" ht="26.25" customHeight="1" x14ac:dyDescent="0.3">
      <c r="A14" s="3" t="s">
        <v>12</v>
      </c>
      <c r="B14" s="11">
        <f>B15+B16+B17+B18</f>
        <v>3987</v>
      </c>
      <c r="C14" s="11">
        <f>B14/B42*100</f>
        <v>0.61523125566122316</v>
      </c>
      <c r="D14" s="11">
        <f>D15+D16+D17+D18</f>
        <v>3670</v>
      </c>
      <c r="E14" s="11">
        <f>D14/D42*100</f>
        <v>0.61743339163900968</v>
      </c>
      <c r="F14" s="11">
        <f>F15+F16+F17+F18</f>
        <v>5676.6</v>
      </c>
      <c r="G14" s="11">
        <f>F14/F42*100</f>
        <v>0.67321579314013913</v>
      </c>
      <c r="H14" s="11">
        <f>H15+H16+H17+H18</f>
        <v>5676.6</v>
      </c>
      <c r="I14" s="6">
        <f>H14/H42*100</f>
        <v>0.65937857002223832</v>
      </c>
      <c r="J14" s="6">
        <f t="shared" si="2"/>
        <v>42.377727614747926</v>
      </c>
      <c r="K14" s="6">
        <f t="shared" si="3"/>
        <v>154.67574931880111</v>
      </c>
      <c r="L14" s="6">
        <f t="shared" si="4"/>
        <v>100</v>
      </c>
    </row>
    <row r="15" spans="1:12" ht="39" customHeight="1" x14ac:dyDescent="0.3">
      <c r="A15" s="3" t="s">
        <v>13</v>
      </c>
      <c r="B15" s="11">
        <v>2519</v>
      </c>
      <c r="C15" s="11">
        <f>B15/B42*100</f>
        <v>0.3887051750716381</v>
      </c>
      <c r="D15" s="11">
        <v>2257</v>
      </c>
      <c r="E15" s="11">
        <f>D15/D42*100</f>
        <v>0.37971312395892226</v>
      </c>
      <c r="F15" s="11">
        <v>2437.9</v>
      </c>
      <c r="G15" s="11">
        <f>F15/F42*100</f>
        <v>0.28912249975272958</v>
      </c>
      <c r="H15" s="11">
        <v>2437.9</v>
      </c>
      <c r="I15" s="6">
        <f>H15/H42*100</f>
        <v>0.28317989921030451</v>
      </c>
      <c r="J15" s="6">
        <f t="shared" si="2"/>
        <v>-3.2195315601429115</v>
      </c>
      <c r="K15" s="6">
        <f t="shared" si="3"/>
        <v>108.01506424457246</v>
      </c>
      <c r="L15" s="6">
        <f t="shared" si="4"/>
        <v>100</v>
      </c>
    </row>
    <row r="16" spans="1:12" ht="39" customHeight="1" x14ac:dyDescent="0.3">
      <c r="A16" s="3" t="s">
        <v>33</v>
      </c>
      <c r="B16" s="11">
        <v>15</v>
      </c>
      <c r="C16" s="11">
        <f>B16/B42*100</f>
        <v>2.3146397880407193E-3</v>
      </c>
      <c r="D16" s="11">
        <v>0</v>
      </c>
      <c r="E16" s="11">
        <f>D16/D42*100</f>
        <v>0</v>
      </c>
      <c r="F16" s="11">
        <v>0</v>
      </c>
      <c r="G16" s="11">
        <f>F16/F42*100</f>
        <v>0</v>
      </c>
      <c r="H16" s="11">
        <v>0</v>
      </c>
      <c r="I16" s="6">
        <f>H16/H42*100</f>
        <v>0</v>
      </c>
      <c r="J16" s="6">
        <f t="shared" si="2"/>
        <v>-100</v>
      </c>
      <c r="K16" s="6"/>
      <c r="L16" s="6" t="e">
        <f t="shared" si="4"/>
        <v>#DIV/0!</v>
      </c>
    </row>
    <row r="17" spans="1:12" ht="39" customHeight="1" x14ac:dyDescent="0.3">
      <c r="A17" s="3" t="s">
        <v>34</v>
      </c>
      <c r="B17" s="11">
        <v>453</v>
      </c>
      <c r="C17" s="11">
        <f>B17/B42*100</f>
        <v>6.990212159882972E-2</v>
      </c>
      <c r="D17" s="11">
        <v>453</v>
      </c>
      <c r="E17" s="11">
        <f>D17/D42*100</f>
        <v>7.6211805561981302E-2</v>
      </c>
      <c r="F17" s="11">
        <v>1399.7</v>
      </c>
      <c r="G17" s="11">
        <f>F17/F42*100</f>
        <v>0.16599727753554111</v>
      </c>
      <c r="H17" s="11">
        <v>1399.7</v>
      </c>
      <c r="I17" s="6">
        <f>H17/H42*100</f>
        <v>0.16258538288061988</v>
      </c>
      <c r="J17" s="6"/>
      <c r="K17" s="6">
        <f t="shared" si="3"/>
        <v>308.98454746136866</v>
      </c>
      <c r="L17" s="6">
        <f t="shared" si="4"/>
        <v>100</v>
      </c>
    </row>
    <row r="18" spans="1:12" ht="38.25" customHeight="1" x14ac:dyDescent="0.3">
      <c r="A18" s="3" t="s">
        <v>35</v>
      </c>
      <c r="B18" s="11">
        <v>1000</v>
      </c>
      <c r="C18" s="11">
        <f>B18/B42*100</f>
        <v>0.1543093192027146</v>
      </c>
      <c r="D18" s="11">
        <v>960</v>
      </c>
      <c r="E18" s="11">
        <f>D18/D42*100</f>
        <v>0.16150846211810607</v>
      </c>
      <c r="F18" s="11">
        <v>1839</v>
      </c>
      <c r="G18" s="11">
        <f>F18/F42*100</f>
        <v>0.2180960158518683</v>
      </c>
      <c r="H18" s="11">
        <v>1839</v>
      </c>
      <c r="I18" s="6">
        <f>H18/H42*100</f>
        <v>0.21361328793131382</v>
      </c>
      <c r="J18" s="6">
        <f t="shared" si="2"/>
        <v>83.9</v>
      </c>
      <c r="K18" s="6">
        <f t="shared" si="3"/>
        <v>191.5625</v>
      </c>
      <c r="L18" s="6">
        <f t="shared" si="4"/>
        <v>100</v>
      </c>
    </row>
    <row r="19" spans="1:12" ht="15" customHeight="1" x14ac:dyDescent="0.3">
      <c r="A19" s="3" t="s">
        <v>14</v>
      </c>
      <c r="B19" s="11">
        <f>B20+B21</f>
        <v>0</v>
      </c>
      <c r="C19" s="11">
        <f>B19/B42*100</f>
        <v>0</v>
      </c>
      <c r="D19" s="11">
        <f>D20+D21</f>
        <v>0</v>
      </c>
      <c r="E19" s="11">
        <f>D19/D42*100</f>
        <v>0</v>
      </c>
      <c r="F19" s="11">
        <f>F20+F21</f>
        <v>0</v>
      </c>
      <c r="G19" s="11">
        <f>F19/F42*100</f>
        <v>0</v>
      </c>
      <c r="H19" s="11">
        <f>H20+H21</f>
        <v>0</v>
      </c>
      <c r="I19" s="6">
        <f>H19/H42*100</f>
        <v>0</v>
      </c>
      <c r="J19" s="6"/>
      <c r="K19" s="6"/>
      <c r="L19" s="6" t="e">
        <f t="shared" si="4"/>
        <v>#DIV/0!</v>
      </c>
    </row>
    <row r="20" spans="1:12" ht="26.25" customHeight="1" x14ac:dyDescent="0.3">
      <c r="A20" s="3" t="s">
        <v>36</v>
      </c>
      <c r="B20" s="11">
        <v>0</v>
      </c>
      <c r="C20" s="11">
        <f>B20/B42*100</f>
        <v>0</v>
      </c>
      <c r="D20" s="11">
        <v>0</v>
      </c>
      <c r="E20" s="11">
        <f>D20/D42*100</f>
        <v>0</v>
      </c>
      <c r="F20" s="11">
        <v>0</v>
      </c>
      <c r="G20" s="11">
        <f>F20/F42*100</f>
        <v>0</v>
      </c>
      <c r="H20" s="11">
        <v>0</v>
      </c>
      <c r="I20" s="6">
        <f>H20/H42*100</f>
        <v>0</v>
      </c>
      <c r="J20" s="6"/>
      <c r="K20" s="6"/>
      <c r="L20" s="6" t="e">
        <f t="shared" si="4"/>
        <v>#DIV/0!</v>
      </c>
    </row>
    <row r="21" spans="1:12" ht="15" customHeight="1" x14ac:dyDescent="0.3">
      <c r="A21" s="3" t="s">
        <v>37</v>
      </c>
      <c r="B21" s="11">
        <v>0</v>
      </c>
      <c r="C21" s="11">
        <f>B21/B42*100</f>
        <v>0</v>
      </c>
      <c r="D21" s="11">
        <v>0</v>
      </c>
      <c r="E21" s="11">
        <f>D21/D42*100</f>
        <v>0</v>
      </c>
      <c r="F21" s="11">
        <v>0</v>
      </c>
      <c r="G21" s="11">
        <f>F21/F42*100</f>
        <v>0</v>
      </c>
      <c r="H21" s="11">
        <v>0</v>
      </c>
      <c r="I21" s="6">
        <f>H21/H42*100</f>
        <v>0</v>
      </c>
      <c r="J21" s="6"/>
      <c r="K21" s="6"/>
      <c r="L21" s="6" t="e">
        <f t="shared" si="4"/>
        <v>#DIV/0!</v>
      </c>
    </row>
    <row r="22" spans="1:12" ht="26.25" customHeight="1" x14ac:dyDescent="0.3">
      <c r="A22" s="3" t="s">
        <v>15</v>
      </c>
      <c r="B22" s="11">
        <v>4337</v>
      </c>
      <c r="C22" s="11">
        <f>B22/B42*100</f>
        <v>0.66923951738217324</v>
      </c>
      <c r="D22" s="11">
        <v>3225</v>
      </c>
      <c r="E22" s="11">
        <f>D22/D42*100</f>
        <v>0.54256748992801251</v>
      </c>
      <c r="F22" s="11">
        <v>8125.8</v>
      </c>
      <c r="G22" s="11">
        <f>F22/F42*100</f>
        <v>0.96367841523062081</v>
      </c>
      <c r="H22" s="11">
        <v>8125.8</v>
      </c>
      <c r="I22" s="6">
        <f>H22/H42*100</f>
        <v>0.94387104680384448</v>
      </c>
      <c r="J22" s="6">
        <f t="shared" si="2"/>
        <v>87.359926216278524</v>
      </c>
      <c r="K22" s="6">
        <f t="shared" si="3"/>
        <v>251.96279069767442</v>
      </c>
      <c r="L22" s="6">
        <f t="shared" si="4"/>
        <v>100</v>
      </c>
    </row>
    <row r="23" spans="1:12" ht="64.5" customHeight="1" x14ac:dyDescent="0.3">
      <c r="A23" s="3" t="s">
        <v>16</v>
      </c>
      <c r="B23" s="11">
        <v>0</v>
      </c>
      <c r="C23" s="11">
        <f>B23/B42*100</f>
        <v>0</v>
      </c>
      <c r="D23" s="11">
        <v>0</v>
      </c>
      <c r="E23" s="11">
        <f>D23/D42*100</f>
        <v>0</v>
      </c>
      <c r="F23" s="11">
        <v>0</v>
      </c>
      <c r="G23" s="11">
        <f>F23/F42*100</f>
        <v>0</v>
      </c>
      <c r="H23" s="11">
        <v>0</v>
      </c>
      <c r="I23" s="6">
        <f>H23/H42*100</f>
        <v>0</v>
      </c>
      <c r="J23" s="6"/>
      <c r="K23" s="6"/>
      <c r="L23" s="6" t="e">
        <f t="shared" si="4"/>
        <v>#DIV/0!</v>
      </c>
    </row>
    <row r="24" spans="1:12" ht="76.5" customHeight="1" x14ac:dyDescent="0.3">
      <c r="A24" s="3" t="s">
        <v>17</v>
      </c>
      <c r="B24" s="11">
        <v>17031</v>
      </c>
      <c r="C24" s="11">
        <f>B24/B42*100</f>
        <v>2.6280420153414323</v>
      </c>
      <c r="D24" s="11">
        <v>11726.2</v>
      </c>
      <c r="E24" s="11">
        <f>D24/D42*100</f>
        <v>1.972792217176391</v>
      </c>
      <c r="F24" s="11">
        <v>20839.099999999999</v>
      </c>
      <c r="G24" s="11">
        <f>F24/F42*100</f>
        <v>2.4714109211194502</v>
      </c>
      <c r="H24" s="11">
        <v>24093</v>
      </c>
      <c r="I24" s="6">
        <f>H24/H42*100</f>
        <v>2.7985780022453204</v>
      </c>
      <c r="J24" s="6">
        <f t="shared" si="2"/>
        <v>41.465562797252062</v>
      </c>
      <c r="K24" s="6">
        <f t="shared" si="3"/>
        <v>205.46298033463523</v>
      </c>
      <c r="L24" s="6">
        <f t="shared" si="4"/>
        <v>115.61439793465169</v>
      </c>
    </row>
    <row r="25" spans="1:12" ht="50.25" customHeight="1" x14ac:dyDescent="0.3">
      <c r="A25" s="3" t="s">
        <v>18</v>
      </c>
      <c r="B25" s="11">
        <f>B26</f>
        <v>353</v>
      </c>
      <c r="C25" s="11">
        <f>B25/B42*100</f>
        <v>5.4471189678558254E-2</v>
      </c>
      <c r="D25" s="11">
        <f>D26</f>
        <v>288.8</v>
      </c>
      <c r="E25" s="11">
        <f>D25/D42*100</f>
        <v>4.8587129020530244E-2</v>
      </c>
      <c r="F25" s="11">
        <f>F26</f>
        <v>472.7</v>
      </c>
      <c r="G25" s="11">
        <f>F25/F42*100</f>
        <v>5.6059807881010407E-2</v>
      </c>
      <c r="H25" s="11">
        <f>H26</f>
        <v>472.7</v>
      </c>
      <c r="I25" s="6">
        <f>H25/H42*100</f>
        <v>5.4907559111001661E-2</v>
      </c>
      <c r="J25" s="6"/>
      <c r="K25" s="6">
        <f t="shared" si="3"/>
        <v>163.67728531855954</v>
      </c>
      <c r="L25" s="6">
        <f t="shared" si="4"/>
        <v>100</v>
      </c>
    </row>
    <row r="26" spans="1:12" ht="39" customHeight="1" x14ac:dyDescent="0.3">
      <c r="A26" s="3" t="s">
        <v>19</v>
      </c>
      <c r="B26" s="11">
        <v>353</v>
      </c>
      <c r="C26" s="11">
        <f>B26/B42*100</f>
        <v>5.4471189678558254E-2</v>
      </c>
      <c r="D26" s="11">
        <v>288.8</v>
      </c>
      <c r="E26" s="11">
        <f>D26/D42*100</f>
        <v>4.8587129020530244E-2</v>
      </c>
      <c r="F26" s="11">
        <v>472.7</v>
      </c>
      <c r="G26" s="11">
        <f>F26/F42*100</f>
        <v>5.6059807881010407E-2</v>
      </c>
      <c r="H26" s="11">
        <v>472.7</v>
      </c>
      <c r="I26" s="6">
        <f>H26/H42*100</f>
        <v>5.4907559111001661E-2</v>
      </c>
      <c r="J26" s="6"/>
      <c r="K26" s="6">
        <f t="shared" si="3"/>
        <v>163.67728531855954</v>
      </c>
      <c r="L26" s="6">
        <f t="shared" si="4"/>
        <v>100</v>
      </c>
    </row>
    <row r="27" spans="1:12" ht="51.75" customHeight="1" x14ac:dyDescent="0.3">
      <c r="A27" s="3" t="s">
        <v>20</v>
      </c>
      <c r="B27" s="11">
        <v>12843</v>
      </c>
      <c r="C27" s="11">
        <f>B27/B42*100</f>
        <v>1.9817945865204638</v>
      </c>
      <c r="D27" s="11">
        <v>13850</v>
      </c>
      <c r="E27" s="11">
        <f>D27/D42*100</f>
        <v>2.3300960420164261</v>
      </c>
      <c r="F27" s="11">
        <v>11058.6</v>
      </c>
      <c r="G27" s="11">
        <f>F27/F42*100</f>
        <v>1.3114935295810066</v>
      </c>
      <c r="H27" s="11">
        <v>11058.6</v>
      </c>
      <c r="I27" s="6">
        <f>H27/H42*100</f>
        <v>1.2845371973448763</v>
      </c>
      <c r="J27" s="6">
        <f t="shared" si="2"/>
        <v>-13.893950011679507</v>
      </c>
      <c r="K27" s="6">
        <f t="shared" si="3"/>
        <v>79.845487364620936</v>
      </c>
      <c r="L27" s="6">
        <f t="shared" si="4"/>
        <v>100</v>
      </c>
    </row>
    <row r="28" spans="1:12" ht="39" customHeight="1" x14ac:dyDescent="0.3">
      <c r="A28" s="3" t="s">
        <v>21</v>
      </c>
      <c r="B28" s="11">
        <v>9915</v>
      </c>
      <c r="C28" s="11">
        <f>B28/B42*100</f>
        <v>1.5299768998949155</v>
      </c>
      <c r="D28" s="11">
        <v>9350</v>
      </c>
      <c r="E28" s="11">
        <f>D28/D42*100</f>
        <v>1.5730251258378039</v>
      </c>
      <c r="F28" s="11">
        <v>27164.9</v>
      </c>
      <c r="G28" s="11">
        <f>F28/F42*100</f>
        <v>3.2216185214869046</v>
      </c>
      <c r="H28" s="11">
        <v>27164.9</v>
      </c>
      <c r="I28" s="6">
        <f>H28/H42*100</f>
        <v>3.1554016342171547</v>
      </c>
      <c r="J28" s="6">
        <f t="shared" si="2"/>
        <v>173.97781139687345</v>
      </c>
      <c r="K28" s="6">
        <f t="shared" si="3"/>
        <v>290.53368983957222</v>
      </c>
      <c r="L28" s="6">
        <f t="shared" si="4"/>
        <v>100</v>
      </c>
    </row>
    <row r="29" spans="1:12" ht="26.25" customHeight="1" x14ac:dyDescent="0.3">
      <c r="A29" s="3" t="s">
        <v>22</v>
      </c>
      <c r="B29" s="11">
        <v>914</v>
      </c>
      <c r="C29" s="11">
        <f>B29/B42*100</f>
        <v>0.14103871775128116</v>
      </c>
      <c r="D29" s="11">
        <v>1050</v>
      </c>
      <c r="E29" s="11">
        <f>D29/D42*100</f>
        <v>0.17664988044167851</v>
      </c>
      <c r="F29" s="11">
        <v>1822.7</v>
      </c>
      <c r="G29" s="11">
        <f>F29/F42*100</f>
        <v>0.21616291902838519</v>
      </c>
      <c r="H29" s="11">
        <v>2158.3000000000002</v>
      </c>
      <c r="I29" s="6">
        <f>H29/H42*100</f>
        <v>0.25070231611862681</v>
      </c>
      <c r="J29" s="6">
        <f t="shared" si="2"/>
        <v>136.13785557986873</v>
      </c>
      <c r="K29" s="6">
        <f t="shared" si="3"/>
        <v>205.55238095238099</v>
      </c>
      <c r="L29" s="6">
        <f t="shared" si="4"/>
        <v>118.41224556975915</v>
      </c>
    </row>
    <row r="30" spans="1:12" ht="26.25" customHeight="1" x14ac:dyDescent="0.3">
      <c r="A30" s="3" t="s">
        <v>23</v>
      </c>
      <c r="B30" s="11">
        <v>142</v>
      </c>
      <c r="C30" s="11">
        <f>B30/B42*100</f>
        <v>2.1911923326785477E-2</v>
      </c>
      <c r="D30" s="11">
        <v>142</v>
      </c>
      <c r="E30" s="11">
        <f>D30/D42*100</f>
        <v>2.3889793354969855E-2</v>
      </c>
      <c r="F30" s="11">
        <v>155.6</v>
      </c>
      <c r="G30" s="11">
        <f>F30/F42*100</f>
        <v>1.845336599594927E-2</v>
      </c>
      <c r="H30" s="11">
        <v>183.2</v>
      </c>
      <c r="I30" s="6">
        <f>H30/H42*100</f>
        <v>2.1280018678094991E-2</v>
      </c>
      <c r="J30" s="6">
        <f t="shared" si="2"/>
        <v>29.014084507042242</v>
      </c>
      <c r="K30" s="6">
        <f t="shared" si="3"/>
        <v>129.01408450704224</v>
      </c>
      <c r="L30" s="6">
        <f t="shared" si="4"/>
        <v>117.73778920308482</v>
      </c>
    </row>
    <row r="31" spans="1:12" ht="26.25" customHeight="1" x14ac:dyDescent="0.3">
      <c r="A31" s="3" t="s">
        <v>24</v>
      </c>
      <c r="B31" s="11">
        <f t="shared" ref="B31" si="5">B32+B39+B40+B41</f>
        <v>448954</v>
      </c>
      <c r="C31" s="11">
        <f>B31/B42*100</f>
        <v>69.277786093335536</v>
      </c>
      <c r="D31" s="11">
        <f t="shared" ref="D31:H31" si="6">D32+D39+D40+D41</f>
        <v>391515.4</v>
      </c>
      <c r="E31" s="11">
        <f>D31/D42*100</f>
        <v>65.867760572453278</v>
      </c>
      <c r="F31" s="11">
        <f t="shared" ref="F31" si="7">F32+F39+F40+F41</f>
        <v>599819.20000000007</v>
      </c>
      <c r="G31" s="11">
        <f>F31/F42*100</f>
        <v>71.135496330318091</v>
      </c>
      <c r="H31" s="11">
        <f t="shared" si="6"/>
        <v>592780.20000000007</v>
      </c>
      <c r="I31" s="6">
        <f>H31/H42*100</f>
        <v>68.855751790419689</v>
      </c>
      <c r="J31" s="6">
        <f t="shared" si="2"/>
        <v>32.035843315796285</v>
      </c>
      <c r="K31" s="6">
        <f t="shared" si="3"/>
        <v>151.40661133636124</v>
      </c>
      <c r="L31" s="6">
        <f t="shared" si="4"/>
        <v>98.826479712553379</v>
      </c>
    </row>
    <row r="32" spans="1:12" ht="64.5" customHeight="1" x14ac:dyDescent="0.3">
      <c r="A32" s="3" t="s">
        <v>25</v>
      </c>
      <c r="B32" s="11">
        <f t="shared" ref="B32" si="8">B33+B36+B37+B38</f>
        <v>449666</v>
      </c>
      <c r="C32" s="11">
        <f>B32/B42*100</f>
        <v>69.38765432860788</v>
      </c>
      <c r="D32" s="11">
        <f t="shared" ref="D32:H32" si="9">D33+D36+D37+D38</f>
        <v>391515.4</v>
      </c>
      <c r="E32" s="11">
        <f>D32/D42*100</f>
        <v>65.867760572453278</v>
      </c>
      <c r="F32" s="11">
        <f t="shared" ref="F32" si="10">F33+F36+F37+F38</f>
        <v>600111.80000000005</v>
      </c>
      <c r="G32" s="11">
        <f>F32/F42*100</f>
        <v>71.170197197223075</v>
      </c>
      <c r="H32" s="11">
        <f t="shared" si="9"/>
        <v>593076.70000000007</v>
      </c>
      <c r="I32" s="6">
        <f>H32/H42*100</f>
        <v>68.890192432002962</v>
      </c>
      <c r="J32" s="6">
        <f t="shared" si="2"/>
        <v>31.892715926932453</v>
      </c>
      <c r="K32" s="6">
        <f t="shared" si="3"/>
        <v>151.48234271244502</v>
      </c>
      <c r="L32" s="6">
        <f t="shared" si="4"/>
        <v>98.827701771569892</v>
      </c>
    </row>
    <row r="33" spans="1:12" ht="39" customHeight="1" x14ac:dyDescent="0.3">
      <c r="A33" s="3" t="s">
        <v>26</v>
      </c>
      <c r="B33" s="11">
        <v>65768</v>
      </c>
      <c r="C33" s="11">
        <f>B33/B42*100</f>
        <v>10.148615305324133</v>
      </c>
      <c r="D33" s="11">
        <f>D34+D35</f>
        <v>72338</v>
      </c>
      <c r="E33" s="11">
        <f>D33/D42*100</f>
        <v>12.169999096562039</v>
      </c>
      <c r="F33" s="11">
        <f>F34+F35</f>
        <v>72338</v>
      </c>
      <c r="G33" s="11">
        <f>F33/F42*100</f>
        <v>8.5789176697620722</v>
      </c>
      <c r="H33" s="11">
        <f>H34+H35</f>
        <v>72338</v>
      </c>
      <c r="I33" s="6">
        <f>H33/H42*100</f>
        <v>8.4025872878604559</v>
      </c>
      <c r="J33" s="6">
        <f t="shared" si="2"/>
        <v>9.9896606252280833</v>
      </c>
      <c r="K33" s="6">
        <f t="shared" si="3"/>
        <v>100</v>
      </c>
      <c r="L33" s="6">
        <f t="shared" si="4"/>
        <v>100</v>
      </c>
    </row>
    <row r="34" spans="1:12" ht="39" customHeight="1" x14ac:dyDescent="0.3">
      <c r="A34" s="3" t="s">
        <v>27</v>
      </c>
      <c r="B34" s="11">
        <v>65768</v>
      </c>
      <c r="C34" s="11">
        <f>B34/B42*100</f>
        <v>10.148615305324133</v>
      </c>
      <c r="D34" s="11">
        <v>72338</v>
      </c>
      <c r="E34" s="11">
        <f>D34/D42*100</f>
        <v>12.169999096562039</v>
      </c>
      <c r="F34" s="11">
        <v>72338</v>
      </c>
      <c r="G34" s="11">
        <f>F34/F42*100</f>
        <v>8.5789176697620722</v>
      </c>
      <c r="H34" s="11">
        <v>72338</v>
      </c>
      <c r="I34" s="6">
        <f>H34/H42*100</f>
        <v>8.4025872878604559</v>
      </c>
      <c r="J34" s="6">
        <f t="shared" si="2"/>
        <v>9.9896606252280833</v>
      </c>
      <c r="K34" s="6">
        <f t="shared" si="3"/>
        <v>100</v>
      </c>
      <c r="L34" s="6">
        <f t="shared" si="4"/>
        <v>100</v>
      </c>
    </row>
    <row r="35" spans="1:12" ht="38.25" customHeight="1" x14ac:dyDescent="0.3">
      <c r="A35" s="14" t="s">
        <v>38</v>
      </c>
      <c r="B35" s="11">
        <v>0</v>
      </c>
      <c r="C35" s="11">
        <f>B35/B42*100</f>
        <v>0</v>
      </c>
      <c r="D35" s="11">
        <v>0</v>
      </c>
      <c r="E35" s="11">
        <f>D35/D42*100</f>
        <v>0</v>
      </c>
      <c r="F35" s="11">
        <v>0</v>
      </c>
      <c r="G35" s="11">
        <f>F35/F42*100</f>
        <v>0</v>
      </c>
      <c r="H35" s="11">
        <v>0</v>
      </c>
      <c r="I35" s="6">
        <f>H35/H42*100</f>
        <v>0</v>
      </c>
      <c r="J35" s="6"/>
      <c r="K35" s="6"/>
      <c r="L35" s="6" t="e">
        <f t="shared" si="4"/>
        <v>#DIV/0!</v>
      </c>
    </row>
    <row r="36" spans="1:12" ht="39" customHeight="1" x14ac:dyDescent="0.3">
      <c r="A36" s="13" t="s">
        <v>39</v>
      </c>
      <c r="B36" s="11">
        <v>57148</v>
      </c>
      <c r="C36" s="11">
        <f>B36/B42*100</f>
        <v>8.818468973796735</v>
      </c>
      <c r="D36" s="11">
        <v>29028.6</v>
      </c>
      <c r="E36" s="11">
        <f>D36/D42*100</f>
        <v>4.8837130660850558</v>
      </c>
      <c r="F36" s="11">
        <v>169399.4</v>
      </c>
      <c r="G36" s="11">
        <f>F36/F42*100</f>
        <v>20.089904419628589</v>
      </c>
      <c r="H36" s="11">
        <v>166414</v>
      </c>
      <c r="I36" s="6">
        <f>H36/H42*100</f>
        <v>19.330202119522383</v>
      </c>
      <c r="J36" s="6"/>
      <c r="K36" s="6">
        <f t="shared" si="3"/>
        <v>573.27601055510775</v>
      </c>
      <c r="L36" s="6">
        <f t="shared" si="4"/>
        <v>98.237656095594204</v>
      </c>
    </row>
    <row r="37" spans="1:12" ht="39" customHeight="1" x14ac:dyDescent="0.3">
      <c r="A37" s="13" t="s">
        <v>40</v>
      </c>
      <c r="B37" s="11">
        <v>303728</v>
      </c>
      <c r="C37" s="11">
        <f>B37/B42*100</f>
        <v>46.868060902802107</v>
      </c>
      <c r="D37" s="11">
        <v>290148.8</v>
      </c>
      <c r="E37" s="11">
        <f>D37/D42*100</f>
        <v>48.814048409806176</v>
      </c>
      <c r="F37" s="11">
        <v>331480.40000000002</v>
      </c>
      <c r="G37" s="11">
        <f>F37/F42*100</f>
        <v>39.311883943982409</v>
      </c>
      <c r="H37" s="11">
        <v>327164.3</v>
      </c>
      <c r="I37" s="6">
        <f>H37/H42*100</f>
        <v>38.002524098285342</v>
      </c>
      <c r="J37" s="6">
        <f t="shared" si="2"/>
        <v>7.7162131907496274</v>
      </c>
      <c r="K37" s="6">
        <f t="shared" si="3"/>
        <v>112.75741964123236</v>
      </c>
      <c r="L37" s="6">
        <f t="shared" si="4"/>
        <v>98.697932064761588</v>
      </c>
    </row>
    <row r="38" spans="1:12" ht="26.25" customHeight="1" x14ac:dyDescent="0.3">
      <c r="A38" s="3" t="s">
        <v>28</v>
      </c>
      <c r="B38" s="11">
        <v>23022</v>
      </c>
      <c r="C38" s="11">
        <f>B38/B42*100</f>
        <v>3.5525091466848959</v>
      </c>
      <c r="D38" s="11">
        <v>0</v>
      </c>
      <c r="E38" s="11">
        <f>D38/D42*100</f>
        <v>0</v>
      </c>
      <c r="F38" s="11">
        <v>26894</v>
      </c>
      <c r="G38" s="11">
        <f>F38/F42*100</f>
        <v>3.1894911638499979</v>
      </c>
      <c r="H38" s="11">
        <v>27160.400000000001</v>
      </c>
      <c r="I38" s="6">
        <f>H38/H42*100</f>
        <v>3.1548789263347783</v>
      </c>
      <c r="J38" s="6"/>
      <c r="K38" s="6" t="e">
        <f t="shared" si="3"/>
        <v>#DIV/0!</v>
      </c>
      <c r="L38" s="6">
        <f t="shared" si="4"/>
        <v>100.99055551424109</v>
      </c>
    </row>
    <row r="39" spans="1:12" ht="26.25" customHeight="1" x14ac:dyDescent="0.3">
      <c r="A39" s="3" t="s">
        <v>29</v>
      </c>
      <c r="B39" s="11">
        <v>78</v>
      </c>
      <c r="C39" s="11">
        <f>B39/B42*100</f>
        <v>1.2036126897811739E-2</v>
      </c>
      <c r="D39" s="11">
        <v>0</v>
      </c>
      <c r="E39" s="11">
        <f>D39/D42*100</f>
        <v>0</v>
      </c>
      <c r="F39" s="11">
        <v>0</v>
      </c>
      <c r="G39" s="11">
        <f>F39/F42*100</f>
        <v>0</v>
      </c>
      <c r="H39" s="11">
        <v>0</v>
      </c>
      <c r="I39" s="6">
        <f>H39/H42*100</f>
        <v>0</v>
      </c>
      <c r="J39" s="6"/>
      <c r="K39" s="6" t="e">
        <f t="shared" si="3"/>
        <v>#DIV/0!</v>
      </c>
      <c r="L39" s="6" t="e">
        <f t="shared" si="4"/>
        <v>#DIV/0!</v>
      </c>
    </row>
    <row r="40" spans="1:12" ht="64.5" customHeight="1" x14ac:dyDescent="0.3">
      <c r="A40" s="3" t="s">
        <v>30</v>
      </c>
      <c r="B40" s="11">
        <v>396</v>
      </c>
      <c r="C40" s="11">
        <f>B40/B42*100</f>
        <v>6.1106490404274988E-2</v>
      </c>
      <c r="D40" s="11">
        <v>0</v>
      </c>
      <c r="E40" s="11">
        <f>D40/D42*100</f>
        <v>0</v>
      </c>
      <c r="F40" s="11">
        <v>0</v>
      </c>
      <c r="G40" s="11">
        <f>F40/F42*100</f>
        <v>0</v>
      </c>
      <c r="H40" s="11">
        <v>0</v>
      </c>
      <c r="I40" s="6">
        <f>H40/H42*100</f>
        <v>0</v>
      </c>
      <c r="J40" s="6"/>
      <c r="K40" s="6" t="e">
        <f t="shared" si="3"/>
        <v>#DIV/0!</v>
      </c>
      <c r="L40" s="6" t="e">
        <f t="shared" si="4"/>
        <v>#DIV/0!</v>
      </c>
    </row>
    <row r="41" spans="1:12" ht="39" customHeight="1" x14ac:dyDescent="0.3">
      <c r="A41" s="3" t="s">
        <v>31</v>
      </c>
      <c r="B41" s="11">
        <v>-1186</v>
      </c>
      <c r="C41" s="11">
        <f>B41/B42*100</f>
        <v>-0.18301085257441954</v>
      </c>
      <c r="D41" s="11">
        <v>0</v>
      </c>
      <c r="E41" s="11">
        <f>D41/D42*100</f>
        <v>0</v>
      </c>
      <c r="F41" s="11">
        <v>-292.60000000000002</v>
      </c>
      <c r="G41" s="11">
        <f>F41/F42*100</f>
        <v>-3.4700866904979158E-2</v>
      </c>
      <c r="H41" s="11">
        <v>-296.5</v>
      </c>
      <c r="I41" s="6">
        <f>H41/H42*100</f>
        <v>-3.4440641583270558E-2</v>
      </c>
      <c r="J41" s="6">
        <f t="shared" si="2"/>
        <v>-75</v>
      </c>
      <c r="K41" s="6" t="e">
        <f t="shared" si="3"/>
        <v>#DIV/0!</v>
      </c>
      <c r="L41" s="6">
        <f t="shared" si="4"/>
        <v>101.33287764866712</v>
      </c>
    </row>
    <row r="42" spans="1:12" s="10" customFormat="1" ht="15" customHeight="1" x14ac:dyDescent="0.3">
      <c r="A42" s="8" t="s">
        <v>32</v>
      </c>
      <c r="B42" s="12">
        <f t="shared" ref="B42" si="11">B8+B31</f>
        <v>648049</v>
      </c>
      <c r="C42" s="9">
        <f>C31+C8</f>
        <v>100</v>
      </c>
      <c r="D42" s="12">
        <f>D8+D31</f>
        <v>594396.10000000009</v>
      </c>
      <c r="E42" s="12">
        <f>SUM(E8,E31)</f>
        <v>100</v>
      </c>
      <c r="F42" s="12">
        <f>F8+F31</f>
        <v>843206.60000000009</v>
      </c>
      <c r="G42" s="12">
        <f>SUM(G8,G31)</f>
        <v>100</v>
      </c>
      <c r="H42" s="12">
        <f>H8+H31</f>
        <v>860901.50000000012</v>
      </c>
      <c r="I42" s="9">
        <f>I31+I8</f>
        <v>100</v>
      </c>
      <c r="J42" s="6">
        <f t="shared" si="2"/>
        <v>32.845124365595836</v>
      </c>
      <c r="K42" s="6">
        <f t="shared" si="3"/>
        <v>144.83633052101115</v>
      </c>
      <c r="L42" s="6">
        <f t="shared" si="4"/>
        <v>102.09852484551236</v>
      </c>
    </row>
  </sheetData>
  <autoFilter ref="A6:K42" xr:uid="{00000000-0009-0000-0000-000000000000}"/>
  <mergeCells count="2">
    <mergeCell ref="A7:K7"/>
    <mergeCell ref="A2:K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2026-05-15T09:28:08Z</dcterms:modified>
</cp:coreProperties>
</file>