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Информация" sheetId="1" r:id="rId1"/>
  </sheets>
  <definedNames>
    <definedName name="_xlnm._FilterDatabase" localSheetId="0" hidden="1">Информация!$A$6:$I$36</definedName>
  </definedNames>
  <calcPr calcId="125725"/>
</workbook>
</file>

<file path=xl/calcChain.xml><?xml version="1.0" encoding="utf-8"?>
<calcChain xmlns="http://schemas.openxmlformats.org/spreadsheetml/2006/main">
  <c r="F22" i="1"/>
  <c r="F15"/>
  <c r="B22"/>
  <c r="I34"/>
  <c r="H34"/>
  <c r="H11"/>
  <c r="I11"/>
  <c r="H33"/>
  <c r="I33"/>
  <c r="H32"/>
  <c r="I32"/>
  <c r="B15"/>
  <c r="B7"/>
  <c r="H23"/>
  <c r="I23"/>
  <c r="D22"/>
  <c r="D15"/>
  <c r="I31"/>
  <c r="I35"/>
  <c r="H31"/>
  <c r="H35"/>
  <c r="B36" l="1"/>
  <c r="C34" s="1"/>
  <c r="I8"/>
  <c r="I9"/>
  <c r="I10"/>
  <c r="I12"/>
  <c r="I16"/>
  <c r="I17"/>
  <c r="I24"/>
  <c r="I25"/>
  <c r="I29"/>
  <c r="I30"/>
  <c r="C33" l="1"/>
  <c r="C11"/>
  <c r="C32"/>
  <c r="H8"/>
  <c r="H10"/>
  <c r="H16"/>
  <c r="H17"/>
  <c r="H24"/>
  <c r="H25"/>
  <c r="H29"/>
  <c r="H30"/>
  <c r="H12"/>
  <c r="H9"/>
  <c r="F7"/>
  <c r="D7"/>
  <c r="F36" l="1"/>
  <c r="G34" s="1"/>
  <c r="D36"/>
  <c r="E34" s="1"/>
  <c r="I7"/>
  <c r="I18"/>
  <c r="I20"/>
  <c r="I27"/>
  <c r="I15"/>
  <c r="I19"/>
  <c r="I21"/>
  <c r="I26"/>
  <c r="I28"/>
  <c r="I13"/>
  <c r="I14"/>
  <c r="I22"/>
  <c r="H28"/>
  <c r="H27"/>
  <c r="H26"/>
  <c r="H22"/>
  <c r="H21"/>
  <c r="H20"/>
  <c r="H19"/>
  <c r="H18"/>
  <c r="H15"/>
  <c r="H14"/>
  <c r="H13"/>
  <c r="E33" l="1"/>
  <c r="E11"/>
  <c r="G33"/>
  <c r="G11"/>
  <c r="G35"/>
  <c r="G23"/>
  <c r="G31"/>
  <c r="G32"/>
  <c r="E32"/>
  <c r="E31"/>
  <c r="E23"/>
  <c r="E35"/>
  <c r="H7"/>
  <c r="I36"/>
  <c r="G26"/>
  <c r="G19"/>
  <c r="G9"/>
  <c r="E7"/>
  <c r="G24"/>
  <c r="G28"/>
  <c r="G8"/>
  <c r="G18"/>
  <c r="G17"/>
  <c r="G30"/>
  <c r="G25"/>
  <c r="G13"/>
  <c r="G27"/>
  <c r="G15"/>
  <c r="G29"/>
  <c r="G22"/>
  <c r="G14"/>
  <c r="G10"/>
  <c r="E25"/>
  <c r="E15"/>
  <c r="E21"/>
  <c r="G21" s="1"/>
  <c r="E19"/>
  <c r="E9"/>
  <c r="E29"/>
  <c r="E22"/>
  <c r="E20"/>
  <c r="E17"/>
  <c r="E10"/>
  <c r="E18"/>
  <c r="E16"/>
  <c r="E13"/>
  <c r="E14"/>
  <c r="E12"/>
  <c r="E8"/>
  <c r="G7"/>
  <c r="E30"/>
  <c r="E28"/>
  <c r="E27"/>
  <c r="E26"/>
  <c r="E24"/>
  <c r="G20"/>
  <c r="G16"/>
  <c r="G12"/>
  <c r="C23" l="1"/>
  <c r="C31"/>
  <c r="C35"/>
  <c r="G36"/>
  <c r="E36"/>
  <c r="C13"/>
  <c r="H36"/>
  <c r="C16"/>
  <c r="C7"/>
  <c r="C17"/>
  <c r="C21"/>
  <c r="C19"/>
  <c r="C29"/>
  <c r="C12"/>
  <c r="C8"/>
  <c r="C10"/>
  <c r="C9"/>
  <c r="C18"/>
  <c r="C15"/>
  <c r="C28"/>
  <c r="C14"/>
  <c r="C30"/>
  <c r="C22"/>
  <c r="C26"/>
  <c r="C24"/>
  <c r="C27"/>
  <c r="C25"/>
  <c r="C20"/>
  <c r="C36" l="1"/>
</calcChain>
</file>

<file path=xl/sharedStrings.xml><?xml version="1.0" encoding="utf-8"?>
<sst xmlns="http://schemas.openxmlformats.org/spreadsheetml/2006/main" count="43" uniqueCount="41">
  <si>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</si>
  <si>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</si>
  <si>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</si>
  <si>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</si>
  <si>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</si>
  <si>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</si>
  <si>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</si>
  <si>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Р А С Х О Д Ы - всего</t>
  </si>
  <si>
    <t>Муниципальная программа Пряжинского национального муниципального района "Развитие образования в Пряжинском национальном муниципальном районе"</t>
  </si>
  <si>
    <t>Муниципальная программа "Молодежь Пряжинского национального муниципального района"</t>
  </si>
  <si>
    <t>Муниципальная программа "Ветеран"</t>
  </si>
  <si>
    <t>Муниципальная программа "Развитие культуры в Пряжинском национальном муниципальном районе"</t>
  </si>
  <si>
    <t>Муниципальная программа "Развитие малого и среднего предпринимательства в Пряжинском национальном муниципальном районе"</t>
  </si>
  <si>
    <t>Муниципальная программа "Повышение безопасности дорожного движения на территории Пряжинского национального муниципального района"</t>
  </si>
  <si>
    <t>Подпрограмма "Пассажирский транспорт общего пользования"</t>
  </si>
  <si>
    <t>Подпрограмма "Дороги Пряжинского национального муниципального района"</t>
  </si>
  <si>
    <t>Подпрограмма "Содержание и ремонт автомобильных дорог в границах Пряжинского национального муниципального района"</t>
  </si>
  <si>
    <t>Муниципальная программа «Укрепление общественного здоровья и формирование здорового образа жизни в Пряжинском национальном муниципальном районе»</t>
  </si>
  <si>
    <t>Муниципальная программа "Развитие инженерной инфраструктуры и энергоэффективности на территории Пряжинского национального муниципального района"</t>
  </si>
  <si>
    <t xml:space="preserve">Непрограммные расходы бюджета </t>
  </si>
  <si>
    <t>Муниципальная программа «Поддержка и развитие садоводческих, огороднических некоммерческих товариществ граждан на территории Пряжинского национального муниципального района»</t>
  </si>
  <si>
    <t>Муниципальная программа «Реализация проектов инициативного бюджетирования на территории Пряжинского национального муниципального района»</t>
  </si>
  <si>
    <t>Подпрограмма "Организация каникулярного отдыха и занятости несовершеннолетних Пряжинского национального муниципального района"</t>
  </si>
  <si>
    <t>Подпрограмма "Организация и обеспечение эффективного функционирования и развития сферы образования Пряжинского национального муниципального района"</t>
  </si>
  <si>
    <t>Подпрограмма "Организация библиотечного обслуживания населения Пряжинского района"</t>
  </si>
  <si>
    <t>Подпрограмма "Сохранение и развитие учреждений культуры в Пряжинском национальном муниципальном районе"</t>
  </si>
  <si>
    <t>Подпрограмма "Развитие системы дошкольного образования  Пряжинского национального муниципального района"</t>
  </si>
  <si>
    <t>Подпрограмма "Развитие системы начального общего, основного общего и среднего общего образования Пряжинского национального муниципального района"</t>
  </si>
  <si>
    <t>Подпрограмма "Развитие системы дополнительного образования Пряжинского национального муниципального района"</t>
  </si>
  <si>
    <t>Муниципальная программа "Развитие физической культуры и спорта в Пряжинском национальном муниципальном районе"</t>
  </si>
  <si>
    <t>Муниципальная программа "Сохранение и развитие этнокультурного потенциала карельского народа в Пряжинском национальном муниципальном районе"</t>
  </si>
  <si>
    <t>Муниципальная программа "Обеспечение жильем молодых семей в Пряжинском национальном муниципальном районе"</t>
  </si>
  <si>
    <t>Муниципальная программа "Развитие внутреннего и въездного туризма на территории Пряжинского национального муниципального района</t>
  </si>
  <si>
    <t>Муниципальная программа "Профилактика правонарушений в Пряжинском национальном муниципальном районе"</t>
  </si>
  <si>
    <t>Муниципальная программа "Адресная социальная помощь населению в Пряжинском национальном муниципальном районе"</t>
  </si>
  <si>
    <t>Муниципальная программа "Поддержка социально ориентированных некоммерческих организаций на территории Пряжинского национального муниципального района"</t>
  </si>
  <si>
    <t>Муниципальная программа «Профилактика терроризма, а также минимизация и (или) ликвидация последствий его проявлений в Пряжинском национальном муниципальном районе»</t>
  </si>
  <si>
    <t>Факт на 01.07.2025(отчетный) год</t>
  </si>
  <si>
    <t>План на 2026 год по состоянию на 01.07.2026 (текущий) год</t>
  </si>
  <si>
    <t>Факт на 01.07.2026(текущий) год</t>
  </si>
  <si>
    <t>Информация об исполнении бюджета Пряжинского национального муниципального района по муниципальным программам и непрограммным направлениям деятельности за 1 полугодие 2026 года</t>
  </si>
</sst>
</file>

<file path=xl/styles.xml><?xml version="1.0" encoding="utf-8"?>
<styleSheet xmlns="http://schemas.openxmlformats.org/spreadsheetml/2006/main">
  <numFmts count="3">
    <numFmt numFmtId="164" formatCode="[&gt;=0.005]#,##0.00;[&lt;=-0.005]\-#,##0.00;#,##0.00"/>
    <numFmt numFmtId="165" formatCode="[&gt;=0.005]#,##0;[&lt;=-0.005]\-#,##0;#,##0"/>
    <numFmt numFmtId="166" formatCode="#,##0.0_ ;\-#,##0.0\ 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166" fontId="4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abSelected="1" workbookViewId="0">
      <selection activeCell="A2" sqref="A2:I2"/>
    </sheetView>
  </sheetViews>
  <sheetFormatPr defaultRowHeight="15"/>
  <cols>
    <col min="1" max="1" width="28.5703125" customWidth="1"/>
    <col min="2" max="2" width="14.28515625" customWidth="1"/>
    <col min="3" max="3" width="10.28515625" customWidth="1"/>
    <col min="4" max="4" width="24" customWidth="1"/>
    <col min="5" max="5" width="10.28515625" customWidth="1"/>
    <col min="6" max="6" width="14.28515625" customWidth="1"/>
    <col min="7" max="7" width="10.28515625" customWidth="1"/>
    <col min="8" max="8" width="16.85546875" customWidth="1"/>
    <col min="9" max="9" width="14.285156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38.25" customHeight="1">
      <c r="A2" s="25" t="s">
        <v>40</v>
      </c>
      <c r="B2" s="26"/>
      <c r="C2" s="26"/>
      <c r="D2" s="26"/>
      <c r="E2" s="26"/>
      <c r="F2" s="26"/>
      <c r="G2" s="26"/>
      <c r="H2" s="26"/>
      <c r="I2" s="26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>
      <c r="A5" s="2" t="s">
        <v>1</v>
      </c>
      <c r="B5" s="9" t="s">
        <v>37</v>
      </c>
      <c r="C5" s="9" t="s">
        <v>2</v>
      </c>
      <c r="D5" s="9" t="s">
        <v>38</v>
      </c>
      <c r="E5" s="2" t="s">
        <v>2</v>
      </c>
      <c r="F5" s="9" t="s">
        <v>39</v>
      </c>
      <c r="G5" s="2" t="s">
        <v>2</v>
      </c>
      <c r="H5" s="4" t="s">
        <v>3</v>
      </c>
      <c r="I5" s="4" t="s">
        <v>4</v>
      </c>
    </row>
    <row r="6" spans="1:9" ht="15" customHeight="1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87.75" customHeight="1">
      <c r="A7" s="10" t="s">
        <v>8</v>
      </c>
      <c r="B7" s="13">
        <f>SUM(B8:B12)</f>
        <v>273683.7</v>
      </c>
      <c r="C7" s="7">
        <f>B7/B36*100</f>
        <v>79.868333427690771</v>
      </c>
      <c r="D7" s="13">
        <f>SUM(D8:D12)</f>
        <v>691938.2</v>
      </c>
      <c r="E7" s="7">
        <f>D7/D36*100</f>
        <v>63.708997710874904</v>
      </c>
      <c r="F7" s="13">
        <f>SUM(F8:F12)</f>
        <v>328348.99999999994</v>
      </c>
      <c r="G7" s="7">
        <f>F7/F36*100</f>
        <v>71.614146557864885</v>
      </c>
      <c r="H7" s="7">
        <f>F7/B7*100-100</f>
        <v>19.973896874384536</v>
      </c>
      <c r="I7" s="8">
        <f t="shared" ref="I7:I21" si="0">F7/D7*100</f>
        <v>47.453515357296354</v>
      </c>
    </row>
    <row r="8" spans="1:9" ht="66" customHeight="1">
      <c r="A8" s="3" t="s">
        <v>26</v>
      </c>
      <c r="B8" s="15">
        <v>90313</v>
      </c>
      <c r="C8" s="7">
        <f>B8/B36*100</f>
        <v>26.355785152184936</v>
      </c>
      <c r="D8" s="24">
        <v>188830.8</v>
      </c>
      <c r="E8" s="7">
        <f>D8/D36*100</f>
        <v>17.386265138913672</v>
      </c>
      <c r="F8" s="13">
        <v>103134.9</v>
      </c>
      <c r="G8" s="7">
        <f>F8/F36*100</f>
        <v>22.49410792732958</v>
      </c>
      <c r="H8" s="7">
        <f>F8/B8*100-100</f>
        <v>14.19718091526137</v>
      </c>
      <c r="I8" s="8">
        <f t="shared" si="0"/>
        <v>54.617625938141444</v>
      </c>
    </row>
    <row r="9" spans="1:9" ht="77.25" customHeight="1">
      <c r="A9" s="3" t="s">
        <v>27</v>
      </c>
      <c r="B9" s="15">
        <v>158751.5</v>
      </c>
      <c r="C9" s="7">
        <f>B9/B36*100</f>
        <v>46.327997371221052</v>
      </c>
      <c r="D9" s="24">
        <v>441214.4</v>
      </c>
      <c r="E9" s="7">
        <f>D9/D36*100</f>
        <v>40.624043013675283</v>
      </c>
      <c r="F9" s="13">
        <v>192233.8</v>
      </c>
      <c r="G9" s="7">
        <f>F9/F36*100</f>
        <v>41.926911690229872</v>
      </c>
      <c r="H9" s="7">
        <f>F9/B9*100-100</f>
        <v>21.091013313260021</v>
      </c>
      <c r="I9" s="8">
        <f t="shared" si="0"/>
        <v>43.569248873110212</v>
      </c>
    </row>
    <row r="10" spans="1:9" ht="69" customHeight="1">
      <c r="A10" s="3" t="s">
        <v>28</v>
      </c>
      <c r="B10" s="15">
        <v>24614</v>
      </c>
      <c r="C10" s="7">
        <f>B10/B36*100</f>
        <v>7.1830334031189311</v>
      </c>
      <c r="D10" s="24">
        <v>60024.4</v>
      </c>
      <c r="E10" s="7">
        <f>D10/D36*100</f>
        <v>5.5266414864747171</v>
      </c>
      <c r="F10" s="13">
        <v>32602.799999999999</v>
      </c>
      <c r="G10" s="7">
        <f>F10/F36*100</f>
        <v>7.1107927765784504</v>
      </c>
      <c r="H10" s="7">
        <f t="shared" ref="H10:H11" si="1">F10/B10*100-100</f>
        <v>32.45632566831884</v>
      </c>
      <c r="I10" s="8">
        <f t="shared" si="0"/>
        <v>54.315911529311414</v>
      </c>
    </row>
    <row r="11" spans="1:9" ht="67.5" customHeight="1">
      <c r="A11" s="3" t="s">
        <v>22</v>
      </c>
      <c r="B11" s="13">
        <v>0</v>
      </c>
      <c r="C11" s="7">
        <f>B11/B36*100</f>
        <v>0</v>
      </c>
      <c r="D11" s="24">
        <v>1733.6</v>
      </c>
      <c r="E11" s="7">
        <f>D11/D36*100</f>
        <v>0.1596181832880057</v>
      </c>
      <c r="F11" s="13">
        <v>336.4</v>
      </c>
      <c r="G11" s="7">
        <f>F11/F36*100</f>
        <v>7.3370099808635778E-2</v>
      </c>
      <c r="H11" s="7" t="e">
        <f t="shared" si="1"/>
        <v>#DIV/0!</v>
      </c>
      <c r="I11" s="8">
        <f t="shared" si="0"/>
        <v>19.404706968158745</v>
      </c>
    </row>
    <row r="12" spans="1:9" ht="78.75" customHeight="1">
      <c r="A12" s="3" t="s">
        <v>23</v>
      </c>
      <c r="B12" s="16">
        <v>5.2</v>
      </c>
      <c r="C12" s="7">
        <f>B12/B36*100</f>
        <v>1.5175011658494532E-3</v>
      </c>
      <c r="D12" s="13">
        <v>135</v>
      </c>
      <c r="E12" s="7">
        <f>D12/D36*100</f>
        <v>1.242988852323533E-2</v>
      </c>
      <c r="F12" s="13">
        <v>41.1</v>
      </c>
      <c r="G12" s="7">
        <f>F12/F36*100</f>
        <v>8.9640639183559186E-3</v>
      </c>
      <c r="H12" s="7">
        <f>F12/B12*100-100</f>
        <v>690.38461538461547</v>
      </c>
      <c r="I12" s="8">
        <f t="shared" si="0"/>
        <v>30.444444444444446</v>
      </c>
    </row>
    <row r="13" spans="1:9" ht="57" customHeight="1">
      <c r="A13" s="10" t="s">
        <v>9</v>
      </c>
      <c r="B13" s="17">
        <v>231.7</v>
      </c>
      <c r="C13" s="7">
        <f>B13/B36*100</f>
        <v>6.7616350024484281E-2</v>
      </c>
      <c r="D13" s="13">
        <v>400</v>
      </c>
      <c r="E13" s="7">
        <f>D13/D36*100</f>
        <v>3.6829299328104685E-2</v>
      </c>
      <c r="F13" s="13">
        <v>185.7</v>
      </c>
      <c r="G13" s="7">
        <f>F13/F36*100</f>
        <v>4.0501865441330755E-2</v>
      </c>
      <c r="H13" s="7">
        <f>F13/B13*100-100</f>
        <v>-19.853258523953386</v>
      </c>
      <c r="I13" s="8">
        <f t="shared" si="0"/>
        <v>46.424999999999997</v>
      </c>
    </row>
    <row r="14" spans="1:9" ht="33" customHeight="1">
      <c r="A14" s="10" t="s">
        <v>10</v>
      </c>
      <c r="B14" s="17">
        <v>36.200000000000003</v>
      </c>
      <c r="C14" s="7">
        <f>B14/B36*100</f>
        <v>1.0564142731490424E-2</v>
      </c>
      <c r="D14" s="13">
        <v>100</v>
      </c>
      <c r="E14" s="7">
        <f>D14/D36*100</f>
        <v>9.2073248320261713E-3</v>
      </c>
      <c r="F14" s="13">
        <v>13.5</v>
      </c>
      <c r="G14" s="7">
        <f>F14/F36*100</f>
        <v>2.9444005571242068E-3</v>
      </c>
      <c r="H14" s="7">
        <f t="shared" ref="H14:H36" si="2">F14/B14*100-100</f>
        <v>-62.707182320441987</v>
      </c>
      <c r="I14" s="8">
        <f t="shared" si="0"/>
        <v>13.5</v>
      </c>
    </row>
    <row r="15" spans="1:9" ht="52.5" customHeight="1">
      <c r="A15" s="10" t="s">
        <v>11</v>
      </c>
      <c r="B15" s="13">
        <f>SUM(B16:B17)</f>
        <v>10053.5</v>
      </c>
      <c r="C15" s="7">
        <f>B15/B36*100</f>
        <v>2.9338842251668229</v>
      </c>
      <c r="D15" s="13">
        <f>SUM(D16:D17)</f>
        <v>20698.5</v>
      </c>
      <c r="E15" s="7">
        <f>D15/D36*100</f>
        <v>1.905778130356937</v>
      </c>
      <c r="F15" s="13">
        <f>SUM(F16:F17)</f>
        <v>9865.6</v>
      </c>
      <c r="G15" s="7">
        <f>F15/F36*100</f>
        <v>2.1517243063973757</v>
      </c>
      <c r="H15" s="7">
        <f t="shared" si="2"/>
        <v>-1.8690008454767053</v>
      </c>
      <c r="I15" s="8">
        <f t="shared" si="0"/>
        <v>47.663357248109769</v>
      </c>
    </row>
    <row r="16" spans="1:9" ht="52.5" customHeight="1">
      <c r="A16" s="3" t="s">
        <v>24</v>
      </c>
      <c r="B16" s="18">
        <v>4433.8</v>
      </c>
      <c r="C16" s="7">
        <f>B16/B36*100</f>
        <v>1.2939032056044819</v>
      </c>
      <c r="D16" s="24">
        <v>12840.9</v>
      </c>
      <c r="E16" s="7">
        <f>D16/D36*100</f>
        <v>1.1823033743556486</v>
      </c>
      <c r="F16" s="13">
        <v>6667.2</v>
      </c>
      <c r="G16" s="7">
        <f>F16/F36*100</f>
        <v>1.4541412884784082</v>
      </c>
      <c r="H16" s="7">
        <f t="shared" si="2"/>
        <v>50.372141278361681</v>
      </c>
      <c r="I16" s="8">
        <f t="shared" si="0"/>
        <v>51.921594280774706</v>
      </c>
    </row>
    <row r="17" spans="1:9" ht="54.75" customHeight="1">
      <c r="A17" s="3" t="s">
        <v>25</v>
      </c>
      <c r="B17" s="18">
        <v>5619.7</v>
      </c>
      <c r="C17" s="7">
        <f>B17/B36*100</f>
        <v>1.6399810195623408</v>
      </c>
      <c r="D17" s="24">
        <v>7857.6</v>
      </c>
      <c r="E17" s="7">
        <f>D17/D36*100</f>
        <v>0.72347475600128852</v>
      </c>
      <c r="F17" s="13">
        <v>3198.4</v>
      </c>
      <c r="G17" s="7">
        <f>F17/F36*100</f>
        <v>0.69758301791896771</v>
      </c>
      <c r="H17" s="7">
        <f t="shared" si="2"/>
        <v>-43.085929853906791</v>
      </c>
      <c r="I17" s="8">
        <f t="shared" si="0"/>
        <v>40.704540826715537</v>
      </c>
    </row>
    <row r="18" spans="1:9" ht="66.75" customHeight="1">
      <c r="A18" s="10" t="s">
        <v>29</v>
      </c>
      <c r="B18" s="19">
        <v>229.4</v>
      </c>
      <c r="C18" s="7">
        <f>B18/B36*100</f>
        <v>6.6945147585743187E-2</v>
      </c>
      <c r="D18" s="24">
        <v>13010</v>
      </c>
      <c r="E18" s="7">
        <f>D18/D36*100</f>
        <v>1.1978729606466048</v>
      </c>
      <c r="F18" s="13">
        <v>732.7</v>
      </c>
      <c r="G18" s="7">
        <f>F18/F36*100</f>
        <v>0.15980461394110418</v>
      </c>
      <c r="H18" s="7">
        <f t="shared" si="2"/>
        <v>219.39843068875325</v>
      </c>
      <c r="I18" s="8">
        <f t="shared" si="0"/>
        <v>5.6318216756341277</v>
      </c>
    </row>
    <row r="19" spans="1:9" ht="79.5" customHeight="1">
      <c r="A19" s="10" t="s">
        <v>30</v>
      </c>
      <c r="B19" s="19">
        <v>185.8</v>
      </c>
      <c r="C19" s="7">
        <f>B19/B36*100</f>
        <v>5.4221483964390083E-2</v>
      </c>
      <c r="D19" s="13">
        <v>290.2</v>
      </c>
      <c r="E19" s="7">
        <f>D19/D36*100</f>
        <v>2.6719656662539948E-2</v>
      </c>
      <c r="F19" s="13">
        <v>114.1</v>
      </c>
      <c r="G19" s="7">
        <f>F19/F36*100</f>
        <v>2.488563730132385E-2</v>
      </c>
      <c r="H19" s="7">
        <f t="shared" si="2"/>
        <v>-38.589881593110874</v>
      </c>
      <c r="I19" s="8">
        <f t="shared" si="0"/>
        <v>39.317711922811853</v>
      </c>
    </row>
    <row r="20" spans="1:9" ht="68.25" customHeight="1">
      <c r="A20" s="10" t="s">
        <v>12</v>
      </c>
      <c r="B20" s="13">
        <v>0</v>
      </c>
      <c r="C20" s="7">
        <f>B20/B36*100</f>
        <v>0</v>
      </c>
      <c r="D20" s="13">
        <v>0</v>
      </c>
      <c r="E20" s="7">
        <f>D20/D36*100</f>
        <v>0</v>
      </c>
      <c r="F20" s="13">
        <v>0</v>
      </c>
      <c r="G20" s="7">
        <f>F20/F36*100</f>
        <v>0</v>
      </c>
      <c r="H20" s="7" t="e">
        <f t="shared" si="2"/>
        <v>#DIV/0!</v>
      </c>
      <c r="I20" s="8" t="e">
        <f t="shared" si="0"/>
        <v>#DIV/0!</v>
      </c>
    </row>
    <row r="21" spans="1:9" ht="68.25" customHeight="1">
      <c r="A21" s="10" t="s">
        <v>31</v>
      </c>
      <c r="B21" s="20">
        <v>3571.1</v>
      </c>
      <c r="C21" s="7">
        <f>B21/B36*100</f>
        <v>1.0421439256471119</v>
      </c>
      <c r="D21" s="13">
        <v>0</v>
      </c>
      <c r="E21" s="7">
        <f>D21/D36*100</f>
        <v>0</v>
      </c>
      <c r="F21" s="13">
        <v>0</v>
      </c>
      <c r="G21" s="7">
        <f>F21/F36*100</f>
        <v>0</v>
      </c>
      <c r="H21" s="7">
        <f t="shared" si="2"/>
        <v>-100</v>
      </c>
      <c r="I21" s="8" t="e">
        <f t="shared" si="0"/>
        <v>#DIV/0!</v>
      </c>
    </row>
    <row r="22" spans="1:9" ht="83.25" customHeight="1">
      <c r="A22" s="10" t="s">
        <v>13</v>
      </c>
      <c r="B22" s="20">
        <f>SUM(B23:B25)</f>
        <v>1891.8</v>
      </c>
      <c r="C22" s="7">
        <f>B22/B36*100</f>
        <v>0.55207859722192221</v>
      </c>
      <c r="D22" s="13">
        <f>SUM(D23:D25)</f>
        <v>42554.2</v>
      </c>
      <c r="E22" s="7">
        <f>D22/D36*100</f>
        <v>3.9181034236700807</v>
      </c>
      <c r="F22" s="13">
        <f>SUM(F23:F25)</f>
        <v>38816.5</v>
      </c>
      <c r="G22" s="7">
        <f>F22/F36*100</f>
        <v>8.4660240167119838</v>
      </c>
      <c r="H22" s="7">
        <f t="shared" si="2"/>
        <v>1951.828945977376</v>
      </c>
      <c r="I22" s="8">
        <f t="shared" ref="I22:I36" si="3">F22/D22*100</f>
        <v>91.216613166267962</v>
      </c>
    </row>
    <row r="23" spans="1:9" ht="35.25" customHeight="1">
      <c r="A23" s="14" t="s">
        <v>14</v>
      </c>
      <c r="B23" s="21">
        <v>0</v>
      </c>
      <c r="C23" s="7">
        <f>B23/B36*100</f>
        <v>0</v>
      </c>
      <c r="D23" s="13">
        <v>0</v>
      </c>
      <c r="E23" s="7">
        <f>D23/D36*100</f>
        <v>0</v>
      </c>
      <c r="F23" s="13">
        <v>0</v>
      </c>
      <c r="G23" s="7">
        <f>F23/F36*100</f>
        <v>0</v>
      </c>
      <c r="H23" s="7" t="e">
        <f t="shared" si="2"/>
        <v>#DIV/0!</v>
      </c>
      <c r="I23" s="8" t="e">
        <f t="shared" si="3"/>
        <v>#DIV/0!</v>
      </c>
    </row>
    <row r="24" spans="1:9" ht="40.5" customHeight="1">
      <c r="A24" s="3" t="s">
        <v>15</v>
      </c>
      <c r="B24" s="21">
        <v>0</v>
      </c>
      <c r="C24" s="7">
        <f>B24/B36*100</f>
        <v>0</v>
      </c>
      <c r="D24" s="13">
        <v>0</v>
      </c>
      <c r="E24" s="7">
        <f>D24/D36*100</f>
        <v>0</v>
      </c>
      <c r="F24" s="13">
        <v>0</v>
      </c>
      <c r="G24" s="7">
        <f>F24/F36*100</f>
        <v>0</v>
      </c>
      <c r="H24" s="7" t="e">
        <f t="shared" si="2"/>
        <v>#DIV/0!</v>
      </c>
      <c r="I24" s="8" t="e">
        <f t="shared" si="3"/>
        <v>#DIV/0!</v>
      </c>
    </row>
    <row r="25" spans="1:9" ht="71.25" customHeight="1">
      <c r="A25" s="3" t="s">
        <v>16</v>
      </c>
      <c r="B25" s="21">
        <v>1891.8</v>
      </c>
      <c r="C25" s="7">
        <f>B25/B36*100</f>
        <v>0.55207859722192221</v>
      </c>
      <c r="D25" s="13">
        <v>42554.2</v>
      </c>
      <c r="E25" s="7">
        <f>D25/D36*100</f>
        <v>3.9181034236700807</v>
      </c>
      <c r="F25" s="13">
        <v>38816.5</v>
      </c>
      <c r="G25" s="7">
        <f>F25/F36*100</f>
        <v>8.4660240167119838</v>
      </c>
      <c r="H25" s="7">
        <f t="shared" si="2"/>
        <v>1951.828945977376</v>
      </c>
      <c r="I25" s="8">
        <f t="shared" si="3"/>
        <v>91.216613166267962</v>
      </c>
    </row>
    <row r="26" spans="1:9" ht="78" customHeight="1">
      <c r="A26" s="10" t="s">
        <v>32</v>
      </c>
      <c r="B26" s="22">
        <v>23.5</v>
      </c>
      <c r="C26" s="7">
        <f>B26/B36*100</f>
        <v>6.8579379610504134E-3</v>
      </c>
      <c r="D26" s="13">
        <v>100</v>
      </c>
      <c r="E26" s="7">
        <f>D26/D36*100</f>
        <v>9.2073248320261713E-3</v>
      </c>
      <c r="F26" s="13">
        <v>35</v>
      </c>
      <c r="G26" s="7">
        <f>F26/F36*100</f>
        <v>7.6336310740257214E-3</v>
      </c>
      <c r="H26" s="7">
        <f t="shared" si="2"/>
        <v>48.936170212765944</v>
      </c>
      <c r="I26" s="8">
        <f t="shared" si="3"/>
        <v>35</v>
      </c>
    </row>
    <row r="27" spans="1:9" ht="68.25" customHeight="1">
      <c r="A27" s="10" t="s">
        <v>33</v>
      </c>
      <c r="B27" s="22">
        <v>109</v>
      </c>
      <c r="C27" s="7">
        <f>B27/B36*100</f>
        <v>3.1809159053382767E-2</v>
      </c>
      <c r="D27" s="13">
        <v>0</v>
      </c>
      <c r="E27" s="7">
        <f>D27/D36*100</f>
        <v>0</v>
      </c>
      <c r="F27" s="13">
        <v>0</v>
      </c>
      <c r="G27" s="7">
        <f>F27/F36*100</f>
        <v>0</v>
      </c>
      <c r="H27" s="7">
        <f t="shared" si="2"/>
        <v>-100</v>
      </c>
      <c r="I27" s="8" t="e">
        <f t="shared" si="3"/>
        <v>#DIV/0!</v>
      </c>
    </row>
    <row r="28" spans="1:9" ht="66.75" customHeight="1">
      <c r="A28" s="10" t="s">
        <v>34</v>
      </c>
      <c r="B28" s="22">
        <v>4905.3999999999996</v>
      </c>
      <c r="C28" s="7">
        <f>B28/B36*100</f>
        <v>1.4315288882611359</v>
      </c>
      <c r="D28" s="24">
        <v>10250.200000000001</v>
      </c>
      <c r="E28" s="7">
        <f t="shared" ref="E28:G28" si="4">D28/D36*100</f>
        <v>0.9437692099323467</v>
      </c>
      <c r="F28" s="13">
        <v>4916.3999999999996</v>
      </c>
      <c r="G28" s="7">
        <f t="shared" si="4"/>
        <v>1.0722852517811445</v>
      </c>
      <c r="H28" s="7">
        <f t="shared" si="2"/>
        <v>0.22424267134178422</v>
      </c>
      <c r="I28" s="8">
        <f t="shared" si="3"/>
        <v>47.9639421669821</v>
      </c>
    </row>
    <row r="29" spans="1:9" ht="82.5" customHeight="1">
      <c r="A29" s="10" t="s">
        <v>17</v>
      </c>
      <c r="B29" s="13">
        <v>0</v>
      </c>
      <c r="C29" s="7">
        <f>B29/B36*100</f>
        <v>0</v>
      </c>
      <c r="D29" s="13">
        <v>0</v>
      </c>
      <c r="E29" s="7">
        <f t="shared" ref="E29:G29" si="5">D29/D36*100</f>
        <v>0</v>
      </c>
      <c r="F29" s="13">
        <v>0</v>
      </c>
      <c r="G29" s="7">
        <f t="shared" si="5"/>
        <v>0</v>
      </c>
      <c r="H29" s="7" t="e">
        <f t="shared" si="2"/>
        <v>#DIV/0!</v>
      </c>
      <c r="I29" s="8" t="e">
        <f t="shared" si="3"/>
        <v>#DIV/0!</v>
      </c>
    </row>
    <row r="30" spans="1:9" ht="95.25" customHeight="1">
      <c r="A30" s="10" t="s">
        <v>35</v>
      </c>
      <c r="B30" s="23">
        <v>111.4</v>
      </c>
      <c r="C30" s="7">
        <f>B30/B36*100</f>
        <v>3.2509544206851752E-2</v>
      </c>
      <c r="D30" s="13">
        <v>150</v>
      </c>
      <c r="E30" s="7">
        <f t="shared" ref="E30:G30" si="6">D30/D36*100</f>
        <v>1.3810987248039256E-2</v>
      </c>
      <c r="F30" s="13">
        <v>138.1</v>
      </c>
      <c r="G30" s="7">
        <f t="shared" si="6"/>
        <v>3.0120127180655775E-2</v>
      </c>
      <c r="H30" s="7">
        <f t="shared" si="2"/>
        <v>23.96768402154396</v>
      </c>
      <c r="I30" s="8">
        <f t="shared" si="3"/>
        <v>92.066666666666663</v>
      </c>
    </row>
    <row r="31" spans="1:9" ht="95.25" customHeight="1">
      <c r="A31" s="10" t="s">
        <v>18</v>
      </c>
      <c r="B31" s="13">
        <v>0</v>
      </c>
      <c r="C31" s="7">
        <f>B31/B36*100</f>
        <v>0</v>
      </c>
      <c r="D31" s="24">
        <v>131172.29999999999</v>
      </c>
      <c r="E31" s="7">
        <f>D31/D36*100</f>
        <v>12.077459750639864</v>
      </c>
      <c r="F31" s="13">
        <v>1402.8</v>
      </c>
      <c r="G31" s="7">
        <f>F31/F36*100</f>
        <v>0.30595593344695088</v>
      </c>
      <c r="H31" s="7" t="e">
        <f t="shared" si="2"/>
        <v>#DIV/0!</v>
      </c>
      <c r="I31" s="8">
        <f t="shared" si="3"/>
        <v>1.0694331043978036</v>
      </c>
    </row>
    <row r="32" spans="1:9" ht="121.5" customHeight="1">
      <c r="A32" s="10" t="s">
        <v>20</v>
      </c>
      <c r="B32" s="13">
        <v>0</v>
      </c>
      <c r="C32" s="7">
        <f>B32/B36*100</f>
        <v>0</v>
      </c>
      <c r="D32" s="13">
        <v>0</v>
      </c>
      <c r="E32" s="7">
        <f>D32/D36*100</f>
        <v>0</v>
      </c>
      <c r="F32" s="13">
        <v>0</v>
      </c>
      <c r="G32" s="7">
        <f>F32/F36*100</f>
        <v>0</v>
      </c>
      <c r="H32" s="7" t="e">
        <f t="shared" si="2"/>
        <v>#DIV/0!</v>
      </c>
      <c r="I32" s="8" t="e">
        <f t="shared" si="3"/>
        <v>#DIV/0!</v>
      </c>
    </row>
    <row r="33" spans="1:9" ht="93.75" customHeight="1">
      <c r="A33" s="10" t="s">
        <v>21</v>
      </c>
      <c r="B33" s="13">
        <v>0</v>
      </c>
      <c r="C33" s="7">
        <f>B33/B36*100</f>
        <v>0</v>
      </c>
      <c r="D33" s="24">
        <v>3263.6</v>
      </c>
      <c r="E33" s="7">
        <f>D33/D36*100</f>
        <v>0.3004902532180061</v>
      </c>
      <c r="F33" s="13">
        <v>64</v>
      </c>
      <c r="G33" s="7">
        <f>F33/F36*100</f>
        <v>1.3958639678218461E-2</v>
      </c>
      <c r="H33" s="7" t="e">
        <f t="shared" si="2"/>
        <v>#DIV/0!</v>
      </c>
      <c r="I33" s="8">
        <f t="shared" si="3"/>
        <v>1.9610246353719818</v>
      </c>
    </row>
    <row r="34" spans="1:9" ht="93.75" customHeight="1">
      <c r="A34" s="10" t="s">
        <v>36</v>
      </c>
      <c r="B34" s="13">
        <v>0</v>
      </c>
      <c r="C34" s="7">
        <f>B34/B36*100</f>
        <v>0</v>
      </c>
      <c r="D34" s="13">
        <v>0</v>
      </c>
      <c r="E34" s="7">
        <f>D34/D36*100</f>
        <v>0</v>
      </c>
      <c r="F34" s="13"/>
      <c r="G34" s="7">
        <f>F34/F36*100</f>
        <v>0</v>
      </c>
      <c r="H34" s="7" t="e">
        <f t="shared" si="2"/>
        <v>#DIV/0!</v>
      </c>
      <c r="I34" s="8" t="e">
        <f t="shared" si="3"/>
        <v>#DIV/0!</v>
      </c>
    </row>
    <row r="35" spans="1:9" ht="35.25" customHeight="1">
      <c r="A35" s="10" t="s">
        <v>19</v>
      </c>
      <c r="B35" s="24">
        <v>47636.1</v>
      </c>
      <c r="C35" s="7">
        <f>B35/B36*100</f>
        <v>13.901507170484834</v>
      </c>
      <c r="D35" s="24">
        <v>172164.6</v>
      </c>
      <c r="E35" s="7">
        <f>D35/D36*100</f>
        <v>15.85175396775853</v>
      </c>
      <c r="F35" s="13">
        <v>73864</v>
      </c>
      <c r="G35" s="7">
        <f>F35/F36*100</f>
        <v>16.110015018623884</v>
      </c>
      <c r="H35" s="7">
        <f t="shared" si="2"/>
        <v>55.058873417429226</v>
      </c>
      <c r="I35" s="8">
        <f t="shared" si="3"/>
        <v>42.903128750045013</v>
      </c>
    </row>
    <row r="36" spans="1:9" s="11" customFormat="1" ht="15" customHeight="1">
      <c r="A36" s="10" t="s">
        <v>7</v>
      </c>
      <c r="B36" s="12">
        <f>B7+B13+B14+B15+B18+B19+B20+B21+B22+B26+B27+B28+B29+B30+B31+B32+B33+B35</f>
        <v>342668.60000000003</v>
      </c>
      <c r="C36" s="12">
        <f>C7+C13+C14+C15+C18+C19+C20+C21+C22+C26+C27+C28+C29+C30+C31+C35</f>
        <v>99.999999999999972</v>
      </c>
      <c r="D36" s="12">
        <f>D7+D13+D14+D15+D18+D19+D20+D21+D22+D26+D27+D28+D29+D30+D31+D32+D33+D35</f>
        <v>1086091.7999999998</v>
      </c>
      <c r="E36" s="12">
        <f>E7+E13+E14+E15+E18+E19+E20+E21+E22+E26+E27+E28+E29+E30+E31+E35</f>
        <v>99.699509746781985</v>
      </c>
      <c r="F36" s="12">
        <f>F7+F13+F14+F15+F18+F19+F20+F21+F22+F26+F27+F28+F29+F30+F31+F32+F33+F35</f>
        <v>458497.39999999991</v>
      </c>
      <c r="G36" s="12">
        <f>G7+G13+G14+G15+G18+G19+G20+G21+G22+G26+G27+G28+G29+G30+G31+G35</f>
        <v>99.986041360321778</v>
      </c>
      <c r="H36" s="7">
        <f t="shared" si="2"/>
        <v>33.801988276719811</v>
      </c>
      <c r="I36" s="8">
        <f t="shared" si="3"/>
        <v>42.215344964394355</v>
      </c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6"/>
      <c r="E38" s="1"/>
      <c r="F38" s="1"/>
      <c r="G38" s="1"/>
      <c r="H38" s="1"/>
      <c r="I38" s="1"/>
    </row>
  </sheetData>
  <autoFilter ref="A6:I36"/>
  <mergeCells count="1">
    <mergeCell ref="A2:I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2023-12-15T14:47:19Z</cp:lastPrinted>
  <dcterms:created xsi:type="dcterms:W3CDTF">2023-12-15T14:38:03Z</dcterms:created>
  <dcterms:modified xsi:type="dcterms:W3CDTF">2026-08-05T09:05:17Z</dcterms:modified>
</cp:coreProperties>
</file>