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4 ИНФОРМАЦИЯ НА САЙТ\2026 год\Исполнение район 2026\"/>
    </mc:Choice>
  </mc:AlternateContent>
  <xr:revisionPtr revIDLastSave="0" documentId="13_ncr:1_{0D4E13A4-9D96-4D13-AE07-DE37872E212E}" xr6:coauthVersionLast="3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79021"/>
</workbook>
</file>

<file path=xl/calcChain.xml><?xml version="1.0" encoding="utf-8"?>
<calcChain xmlns="http://schemas.openxmlformats.org/spreadsheetml/2006/main">
  <c r="B111" i="1" l="1"/>
  <c r="B33" i="1"/>
  <c r="B32" i="1" s="1"/>
  <c r="B31" i="1" s="1"/>
  <c r="B25" i="1"/>
  <c r="B19" i="1"/>
  <c r="B14" i="1"/>
  <c r="B12" i="1"/>
  <c r="B11" i="1" s="1"/>
  <c r="B9" i="1"/>
  <c r="B8" i="1" l="1"/>
  <c r="B42" i="1" s="1"/>
  <c r="F25" i="1" l="1"/>
  <c r="F52" i="1" l="1"/>
  <c r="D52" i="1"/>
  <c r="I53" i="1"/>
  <c r="H53" i="1"/>
  <c r="I22" i="1"/>
  <c r="H37" i="1"/>
  <c r="D111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1" i="1"/>
  <c r="I44" i="1"/>
  <c r="I45" i="1"/>
  <c r="I46" i="1"/>
  <c r="I47" i="1"/>
  <c r="I48" i="1"/>
  <c r="I49" i="1"/>
  <c r="I51" i="1"/>
  <c r="I54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1" i="1"/>
  <c r="I83" i="1"/>
  <c r="I85" i="1"/>
  <c r="I86" i="1"/>
  <c r="I88" i="1"/>
  <c r="I89" i="1"/>
  <c r="I90" i="1"/>
  <c r="I91" i="1"/>
  <c r="I92" i="1"/>
  <c r="I93" i="1"/>
  <c r="I94" i="1"/>
  <c r="I96" i="1"/>
  <c r="I97" i="1"/>
  <c r="I98" i="1"/>
  <c r="I99" i="1"/>
  <c r="I100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3" i="1"/>
  <c r="F32" i="1" s="1"/>
  <c r="D33" i="1"/>
  <c r="D25" i="1"/>
  <c r="I25" i="1" s="1"/>
  <c r="F19" i="1"/>
  <c r="D19" i="1"/>
  <c r="F9" i="1"/>
  <c r="D9" i="1"/>
  <c r="F14" i="1"/>
  <c r="D14" i="1"/>
  <c r="F12" i="1"/>
  <c r="F11" i="1" s="1"/>
  <c r="D12" i="1"/>
  <c r="D11" i="1" s="1"/>
  <c r="F8" i="1" l="1"/>
  <c r="I14" i="1"/>
  <c r="F31" i="1"/>
  <c r="I33" i="1"/>
  <c r="I11" i="1"/>
  <c r="D32" i="1"/>
  <c r="I32" i="1" s="1"/>
  <c r="D8" i="1"/>
  <c r="I9" i="1"/>
  <c r="H11" i="1"/>
  <c r="H14" i="1"/>
  <c r="H33" i="1"/>
  <c r="I12" i="1"/>
  <c r="H12" i="1"/>
  <c r="H9" i="1"/>
  <c r="F95" i="1"/>
  <c r="H44" i="1"/>
  <c r="H46" i="1"/>
  <c r="H48" i="1"/>
  <c r="H51" i="1"/>
  <c r="D95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1" i="1"/>
  <c r="H83" i="1"/>
  <c r="H85" i="1"/>
  <c r="H86" i="1"/>
  <c r="H88" i="1"/>
  <c r="H89" i="1"/>
  <c r="H90" i="1"/>
  <c r="H91" i="1"/>
  <c r="H92" i="1"/>
  <c r="H93" i="1"/>
  <c r="H94" i="1"/>
  <c r="H96" i="1"/>
  <c r="H97" i="1"/>
  <c r="H98" i="1"/>
  <c r="H99" i="1"/>
  <c r="H100" i="1"/>
  <c r="H49" i="1"/>
  <c r="H54" i="1"/>
  <c r="H47" i="1"/>
  <c r="H45" i="1"/>
  <c r="F84" i="1"/>
  <c r="D84" i="1"/>
  <c r="F82" i="1"/>
  <c r="D82" i="1"/>
  <c r="F80" i="1"/>
  <c r="D80" i="1"/>
  <c r="F77" i="1"/>
  <c r="D77" i="1"/>
  <c r="F72" i="1"/>
  <c r="D72" i="1"/>
  <c r="F70" i="1"/>
  <c r="D70" i="1"/>
  <c r="F63" i="1"/>
  <c r="D63" i="1"/>
  <c r="F59" i="1"/>
  <c r="D59" i="1"/>
  <c r="F55" i="1"/>
  <c r="D55" i="1"/>
  <c r="I52" i="1"/>
  <c r="F50" i="1"/>
  <c r="F43" i="1"/>
  <c r="D50" i="1"/>
  <c r="D43" i="1"/>
  <c r="H8" i="1" l="1"/>
  <c r="I50" i="1"/>
  <c r="I70" i="1"/>
  <c r="I82" i="1"/>
  <c r="F42" i="1"/>
  <c r="I95" i="1"/>
  <c r="I8" i="1"/>
  <c r="I59" i="1"/>
  <c r="I77" i="1"/>
  <c r="I43" i="1"/>
  <c r="I55" i="1"/>
  <c r="I63" i="1"/>
  <c r="I72" i="1"/>
  <c r="I80" i="1"/>
  <c r="I84" i="1"/>
  <c r="D31" i="1"/>
  <c r="I31" i="1" s="1"/>
  <c r="H32" i="1"/>
  <c r="H31" i="1"/>
  <c r="B95" i="1"/>
  <c r="H95" i="1" s="1"/>
  <c r="B84" i="1"/>
  <c r="H84" i="1" s="1"/>
  <c r="B82" i="1"/>
  <c r="H82" i="1" s="1"/>
  <c r="B80" i="1"/>
  <c r="H80" i="1" s="1"/>
  <c r="B77" i="1"/>
  <c r="H77" i="1" s="1"/>
  <c r="B72" i="1"/>
  <c r="H72" i="1" s="1"/>
  <c r="B70" i="1"/>
  <c r="H70" i="1" s="1"/>
  <c r="B63" i="1"/>
  <c r="H63" i="1" s="1"/>
  <c r="B59" i="1"/>
  <c r="H59" i="1" s="1"/>
  <c r="B55" i="1"/>
  <c r="H55" i="1" s="1"/>
  <c r="B52" i="1"/>
  <c r="H52" i="1" s="1"/>
  <c r="B50" i="1"/>
  <c r="H50" i="1" s="1"/>
  <c r="B43" i="1"/>
  <c r="H43" i="1" s="1"/>
  <c r="D87" i="1"/>
  <c r="E53" i="1" s="1"/>
  <c r="F87" i="1"/>
  <c r="G53" i="1" s="1"/>
  <c r="I87" i="1" l="1"/>
  <c r="D42" i="1"/>
  <c r="E31" i="1" s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C41" i="1"/>
  <c r="G80" i="1"/>
  <c r="G63" i="1"/>
  <c r="G45" i="1"/>
  <c r="E43" i="1"/>
  <c r="G78" i="1"/>
  <c r="G84" i="1"/>
  <c r="G75" i="1"/>
  <c r="G83" i="1"/>
  <c r="G74" i="1"/>
  <c r="G44" i="1"/>
  <c r="G59" i="1"/>
  <c r="G57" i="1"/>
  <c r="G86" i="1"/>
  <c r="G79" i="1"/>
  <c r="G67" i="1"/>
  <c r="G50" i="1"/>
  <c r="F101" i="1"/>
  <c r="F111" i="1" s="1"/>
  <c r="G82" i="1"/>
  <c r="G76" i="1"/>
  <c r="G65" i="1"/>
  <c r="G55" i="1"/>
  <c r="G85" i="1"/>
  <c r="G81" i="1"/>
  <c r="G77" i="1"/>
  <c r="G69" i="1"/>
  <c r="G61" i="1"/>
  <c r="G52" i="1"/>
  <c r="G48" i="1"/>
  <c r="G46" i="1"/>
  <c r="E69" i="1"/>
  <c r="E79" i="1"/>
  <c r="E81" i="1"/>
  <c r="E66" i="1"/>
  <c r="E60" i="1"/>
  <c r="E55" i="1"/>
  <c r="E73" i="1"/>
  <c r="G73" i="1" s="1"/>
  <c r="E91" i="1"/>
  <c r="G91" i="1" s="1"/>
  <c r="E72" i="1"/>
  <c r="G72" i="1" s="1"/>
  <c r="E67" i="1"/>
  <c r="E63" i="1"/>
  <c r="E51" i="1"/>
  <c r="E83" i="1"/>
  <c r="E75" i="1"/>
  <c r="E71" i="1"/>
  <c r="G71" i="1" s="1"/>
  <c r="E68" i="1"/>
  <c r="E62" i="1"/>
  <c r="E54" i="1"/>
  <c r="E45" i="1"/>
  <c r="E98" i="1"/>
  <c r="G98" i="1" s="1"/>
  <c r="E85" i="1"/>
  <c r="E77" i="1"/>
  <c r="E70" i="1"/>
  <c r="E65" i="1"/>
  <c r="E57" i="1"/>
  <c r="E48" i="1"/>
  <c r="E95" i="1"/>
  <c r="G95" i="1" s="1"/>
  <c r="E46" i="1"/>
  <c r="E97" i="1"/>
  <c r="G97" i="1" s="1"/>
  <c r="E94" i="1"/>
  <c r="G94" i="1" s="1"/>
  <c r="E90" i="1"/>
  <c r="G90" i="1" s="1"/>
  <c r="E64" i="1"/>
  <c r="E59" i="1"/>
  <c r="E56" i="1"/>
  <c r="E50" i="1"/>
  <c r="E47" i="1"/>
  <c r="E100" i="1"/>
  <c r="G100" i="1" s="1"/>
  <c r="E93" i="1"/>
  <c r="G93" i="1" s="1"/>
  <c r="E89" i="1"/>
  <c r="G89" i="1" s="1"/>
  <c r="E61" i="1"/>
  <c r="E58" i="1"/>
  <c r="E52" i="1"/>
  <c r="E49" i="1"/>
  <c r="E44" i="1"/>
  <c r="E99" i="1"/>
  <c r="G99" i="1" s="1"/>
  <c r="E96" i="1"/>
  <c r="G96" i="1" s="1"/>
  <c r="E92" i="1"/>
  <c r="G92" i="1" s="1"/>
  <c r="E88" i="1"/>
  <c r="G88" i="1" s="1"/>
  <c r="B87" i="1"/>
  <c r="C53" i="1" s="1"/>
  <c r="G43" i="1"/>
  <c r="E86" i="1"/>
  <c r="E84" i="1"/>
  <c r="E82" i="1"/>
  <c r="E80" i="1"/>
  <c r="E78" i="1"/>
  <c r="E76" i="1"/>
  <c r="E74" i="1"/>
  <c r="G70" i="1"/>
  <c r="G68" i="1"/>
  <c r="G66" i="1"/>
  <c r="G64" i="1"/>
  <c r="G62" i="1"/>
  <c r="G60" i="1"/>
  <c r="G58" i="1"/>
  <c r="G56" i="1"/>
  <c r="G54" i="1"/>
  <c r="G51" i="1"/>
  <c r="G49" i="1"/>
  <c r="G47" i="1"/>
  <c r="D101" i="1" l="1"/>
  <c r="C36" i="1"/>
  <c r="C31" i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32" i="1"/>
  <c r="E8" i="1"/>
  <c r="E42" i="1" s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7" i="1"/>
  <c r="C100" i="1"/>
  <c r="C89" i="1"/>
  <c r="C56" i="1"/>
  <c r="C88" i="1"/>
  <c r="C90" i="1"/>
  <c r="C43" i="1"/>
  <c r="C57" i="1"/>
  <c r="C54" i="1"/>
  <c r="C72" i="1"/>
  <c r="C50" i="1"/>
  <c r="C63" i="1"/>
  <c r="C75" i="1"/>
  <c r="C76" i="1"/>
  <c r="C93" i="1"/>
  <c r="C60" i="1"/>
  <c r="C83" i="1"/>
  <c r="C85" i="1"/>
  <c r="C98" i="1"/>
  <c r="C49" i="1"/>
  <c r="C67" i="1"/>
  <c r="C91" i="1"/>
  <c r="C44" i="1"/>
  <c r="C46" i="1"/>
  <c r="C69" i="1"/>
  <c r="C92" i="1"/>
  <c r="C45" i="1"/>
  <c r="C59" i="1"/>
  <c r="C81" i="1"/>
  <c r="C55" i="1"/>
  <c r="C84" i="1"/>
  <c r="C68" i="1"/>
  <c r="C51" i="1"/>
  <c r="C71" i="1"/>
  <c r="C73" i="1"/>
  <c r="C96" i="1"/>
  <c r="C61" i="1"/>
  <c r="C52" i="1"/>
  <c r="C74" i="1"/>
  <c r="C97" i="1"/>
  <c r="C62" i="1"/>
  <c r="C65" i="1"/>
  <c r="C86" i="1"/>
  <c r="C77" i="1"/>
  <c r="C80" i="1"/>
  <c r="C64" i="1"/>
  <c r="C47" i="1"/>
  <c r="C95" i="1"/>
  <c r="C78" i="1"/>
  <c r="B101" i="1"/>
  <c r="C82" i="1"/>
  <c r="C58" i="1"/>
  <c r="C79" i="1"/>
  <c r="C66" i="1"/>
  <c r="C48" i="1"/>
  <c r="C70" i="1"/>
  <c r="C94" i="1"/>
  <c r="C99" i="1"/>
  <c r="C42" i="1" l="1"/>
  <c r="C87" i="1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<sst xmlns="http://schemas.openxmlformats.org/spreadsheetml/2006/main" count="118" uniqueCount="116">
  <si>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</si>
  <si>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</si>
  <si>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</si>
  <si>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</si>
  <si>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</si>
  <si>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</si>
  <si>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</si>
  <si>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</si>
  <si>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</si>
  <si>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</si>
  <si>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</si>
  <si>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</si>
  <si>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</si>
  <si>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</si>
  <si>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</si>
  <si>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</si>
  <si>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</si>
  <si>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</si>
  <si>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</si>
  <si>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</si>
  <si>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</si>
  <si>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</si>
  <si>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</si>
  <si>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</si>
  <si>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</si>
  <si>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</si>
  <si>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</si>
  <si>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</si>
  <si>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</si>
  <si>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</si>
  <si>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</si>
  <si>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</si>
  <si>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</si>
  <si>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</si>
  <si>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</si>
  <si>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</si>
  <si>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</si>
  <si>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</si>
  <si>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</si>
  <si>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</si>
  <si>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</si>
  <si>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</si>
  <si>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</si>
  <si>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</si>
  <si>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</si>
  <si>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</si>
  <si>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</si>
  <si>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</si>
  <si>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</si>
  <si>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</si>
  <si>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</si>
  <si>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</si>
  <si>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</si>
  <si>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</si>
  <si>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</si>
  <si>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</si>
  <si>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</si>
  <si>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</si>
  <si>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</si>
  <si>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</si>
  <si>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</si>
  <si>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</si>
  <si>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</si>
  <si>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</si>
  <si>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</si>
  <si>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</si>
  <si>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</si>
  <si>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</si>
  <si>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</si>
  <si>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</si>
  <si>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</si>
  <si>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</si>
  <si>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</si>
  <si>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</si>
  <si>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</si>
  <si>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</si>
  <si>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</si>
  <si>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</si>
  <si>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</si>
  <si>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</si>
  <si>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</si>
  <si>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</si>
  <si>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</si>
  <si>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</si>
  <si>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</si>
  <si>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</si>
  <si>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</si>
  <si>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</si>
  <si>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</si>
  <si>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</si>
  <si>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</si>
  <si>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</si>
  <si>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</si>
  <si>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</si>
  <si>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</si>
  <si>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</si>
  <si>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</si>
  <si>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</si>
  <si>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</si>
  <si>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</si>
  <si>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</si>
  <si>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</si>
  <si>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</si>
  <si>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</si>
  <si>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</si>
  <si>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</si>
  <si>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</si>
  <si>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</si>
  <si>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</si>
  <si>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</si>
  <si>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</si>
  <si>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</si>
  <si>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Информация об исполнении бюджета Пряжинского национального муниципального района за январь - февраль 2026 года</t>
  </si>
  <si>
    <t>Факт на 01.03.2025 (отчетный) год</t>
  </si>
  <si>
    <t>План на 2026 год по состоянию на 01.03.2026 (текущий) год</t>
  </si>
  <si>
    <t>Факт на 01.03.2026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</si>
</sst>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gt;=0.005]#,##0.00;[&lt;=-0.005]\-#,##0.00;#,##0.00"/>
    <numFmt numFmtId="165" formatCode="[&gt;=0.005]#,##0;[&lt;=-0.005]\-#,##0;#,##0"/>
    <numFmt numFmtId="166" formatCode="#,##0.0_ ;\-#,##0.0\ "/>
    <numFmt numFmtId="167" formatCode="[&gt;=0.005]#,##0.0;[&lt;=-0.005]\-#,##0.0;#,##0.0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vertical="top"/>
    </xf>
    <xf numFmtId="167" fontId="3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topLeftCell="A33" workbookViewId="0">
      <selection activeCell="F41" sqref="F41"/>
    </sheetView>
  </sheetViews>
  <sheetFormatPr defaultRowHeight="14.4" x14ac:dyDescent="0.3"/>
  <cols>
    <col min="1" max="1" width="28.5546875" customWidth="1"/>
    <col min="2" max="2" width="14.33203125" customWidth="1"/>
    <col min="3" max="3" width="10.33203125" customWidth="1"/>
    <col min="4" max="4" width="24" customWidth="1"/>
    <col min="5" max="5" width="10.33203125" customWidth="1"/>
    <col min="6" max="6" width="14.33203125" customWidth="1"/>
    <col min="7" max="7" width="10.33203125" customWidth="1"/>
    <col min="8" max="8" width="16.88671875" customWidth="1"/>
    <col min="9" max="9" width="14.3320312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x14ac:dyDescent="0.3">
      <c r="A2" s="22" t="s">
        <v>112</v>
      </c>
      <c r="B2" s="22"/>
      <c r="C2" s="22"/>
      <c r="D2" s="22"/>
      <c r="E2" s="22"/>
      <c r="F2" s="22"/>
      <c r="G2" s="22"/>
      <c r="H2" s="22"/>
      <c r="I2" s="22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3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3">
      <c r="A5" s="2" t="s">
        <v>1</v>
      </c>
      <c r="B5" s="2" t="s">
        <v>113</v>
      </c>
      <c r="C5" s="11" t="s">
        <v>2</v>
      </c>
      <c r="D5" s="2" t="s">
        <v>114</v>
      </c>
      <c r="E5" s="2" t="s">
        <v>2</v>
      </c>
      <c r="F5" s="2" t="s">
        <v>115</v>
      </c>
      <c r="G5" s="2" t="s">
        <v>2</v>
      </c>
      <c r="H5" s="4" t="s">
        <v>3</v>
      </c>
      <c r="I5" s="4" t="s">
        <v>4</v>
      </c>
    </row>
    <row r="6" spans="1:9" ht="15" customHeight="1" x14ac:dyDescent="0.3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3">
      <c r="A7" s="23" t="s">
        <v>7</v>
      </c>
      <c r="B7" s="24"/>
      <c r="C7" s="24"/>
      <c r="D7" s="24"/>
      <c r="E7" s="24"/>
      <c r="F7" s="24"/>
      <c r="G7" s="24"/>
      <c r="H7" s="24"/>
      <c r="I7" s="25"/>
    </row>
    <row r="8" spans="1:9" ht="26.25" customHeight="1" x14ac:dyDescent="0.3">
      <c r="A8" s="3" t="s">
        <v>8</v>
      </c>
      <c r="B8" s="15">
        <f>B9+B11+B14+B19+B22+B23+B24+B25+B27+B28+B29+B30</f>
        <v>28159</v>
      </c>
      <c r="C8" s="15">
        <f>B8/B42*100</f>
        <v>34.326429607596943</v>
      </c>
      <c r="D8" s="15">
        <f>D9+D11+D14+D19+D22+D23+D24+D25+D27+D28+D29+D30</f>
        <v>251309.20000000004</v>
      </c>
      <c r="E8" s="15">
        <f>D8/D42*100</f>
        <v>28.44695284634567</v>
      </c>
      <c r="F8" s="15">
        <f t="shared" ref="F8" si="0">F9+F11+F14+F19+F22+F23+F24+F25+F27+F28+F29+F30</f>
        <v>29643.599999999999</v>
      </c>
      <c r="G8" s="10">
        <f>F8/F42*100</f>
        <v>31.950936908874361</v>
      </c>
      <c r="H8" s="10">
        <f>F8/B8*100-100</f>
        <v>5.2722042686175001</v>
      </c>
      <c r="I8" s="10">
        <f>F8/D8*100</f>
        <v>11.795668443495103</v>
      </c>
    </row>
    <row r="9" spans="1:9" ht="26.25" customHeight="1" x14ac:dyDescent="0.3">
      <c r="A9" s="3" t="s">
        <v>9</v>
      </c>
      <c r="B9" s="15">
        <f>B10</f>
        <v>17396</v>
      </c>
      <c r="C9" s="15">
        <f>B9/B42*100</f>
        <v>21.206099984152718</v>
      </c>
      <c r="D9" s="15">
        <f>D10</f>
        <v>183793</v>
      </c>
      <c r="E9" s="15">
        <f>D9/D42*100</f>
        <v>20.804454450885242</v>
      </c>
      <c r="F9" s="15">
        <f>F10</f>
        <v>23619.599999999999</v>
      </c>
      <c r="G9" s="10">
        <f>F9/F42*100</f>
        <v>25.458053320543012</v>
      </c>
      <c r="H9" s="10">
        <f t="shared" ref="H9:H42" si="1">F9/B9*100-100</f>
        <v>35.776040469073337</v>
      </c>
      <c r="I9" s="10">
        <f t="shared" ref="I9:I42" si="2">F9/D9*100</f>
        <v>12.851196726752379</v>
      </c>
    </row>
    <row r="10" spans="1:9" ht="26.25" customHeight="1" x14ac:dyDescent="0.3">
      <c r="A10" s="3" t="s">
        <v>10</v>
      </c>
      <c r="B10" s="15">
        <v>17396</v>
      </c>
      <c r="C10" s="15">
        <f>B10/B42*100</f>
        <v>21.206099984152718</v>
      </c>
      <c r="D10" s="15">
        <v>183793</v>
      </c>
      <c r="E10" s="15">
        <f>D10/D42*100</f>
        <v>20.804454450885242</v>
      </c>
      <c r="F10" s="15">
        <v>23619.599999999999</v>
      </c>
      <c r="G10" s="10">
        <f>F10/F42*100</f>
        <v>25.458053320543012</v>
      </c>
      <c r="H10" s="10">
        <f t="shared" si="1"/>
        <v>35.776040469073337</v>
      </c>
      <c r="I10" s="10">
        <f t="shared" si="2"/>
        <v>12.851196726752379</v>
      </c>
    </row>
    <row r="11" spans="1:9" ht="64.5" customHeight="1" x14ac:dyDescent="0.3">
      <c r="A11" s="3" t="s">
        <v>11</v>
      </c>
      <c r="B11" s="15">
        <f>B12</f>
        <v>362</v>
      </c>
      <c r="C11" s="15">
        <f>B11/B42*100</f>
        <v>0.44128582399765948</v>
      </c>
      <c r="D11" s="15">
        <f>D12</f>
        <v>3954.2</v>
      </c>
      <c r="E11" s="15">
        <f>D11/D42*100</f>
        <v>0.44759579412540418</v>
      </c>
      <c r="F11" s="15">
        <f>F12</f>
        <v>306.10000000000002</v>
      </c>
      <c r="G11" s="10">
        <f>F11/F42*100</f>
        <v>0.3299255754296524</v>
      </c>
      <c r="H11" s="10">
        <f t="shared" si="1"/>
        <v>-15.44198895027624</v>
      </c>
      <c r="I11" s="10">
        <f t="shared" si="2"/>
        <v>7.7411360072833961</v>
      </c>
    </row>
    <row r="12" spans="1:9" ht="26.25" customHeight="1" x14ac:dyDescent="0.3">
      <c r="A12" s="3" t="s">
        <v>12</v>
      </c>
      <c r="B12" s="15">
        <f>B13</f>
        <v>362</v>
      </c>
      <c r="C12" s="15">
        <f>B12/B42*100</f>
        <v>0.44128582399765948</v>
      </c>
      <c r="D12" s="15">
        <f>D13</f>
        <v>3954.2</v>
      </c>
      <c r="E12" s="15">
        <f>D12/D42*100</f>
        <v>0.44759579412540418</v>
      </c>
      <c r="F12" s="15">
        <f>F13</f>
        <v>306.10000000000002</v>
      </c>
      <c r="G12" s="10">
        <f>F12/F42*100</f>
        <v>0.3299255754296524</v>
      </c>
      <c r="H12" s="10">
        <f t="shared" si="1"/>
        <v>-15.44198895027624</v>
      </c>
      <c r="I12" s="10">
        <f t="shared" si="2"/>
        <v>7.7411360072833961</v>
      </c>
    </row>
    <row r="13" spans="1:9" ht="26.25" customHeight="1" x14ac:dyDescent="0.3">
      <c r="A13" s="3" t="s">
        <v>13</v>
      </c>
      <c r="B13" s="15">
        <v>362</v>
      </c>
      <c r="C13" s="15">
        <f>B13/B42*100</f>
        <v>0.44128582399765948</v>
      </c>
      <c r="D13" s="15">
        <v>3954.2</v>
      </c>
      <c r="E13" s="15">
        <f>D13/D42*100</f>
        <v>0.44759579412540418</v>
      </c>
      <c r="F13" s="15">
        <v>306.10000000000002</v>
      </c>
      <c r="G13" s="10">
        <f>F13/F42*100</f>
        <v>0.3299255754296524</v>
      </c>
      <c r="H13" s="10">
        <f t="shared" si="1"/>
        <v>-15.44198895027624</v>
      </c>
      <c r="I13" s="10">
        <f t="shared" si="2"/>
        <v>7.7411360072833961</v>
      </c>
    </row>
    <row r="14" spans="1:9" ht="26.25" customHeight="1" x14ac:dyDescent="0.3">
      <c r="A14" s="3" t="s">
        <v>14</v>
      </c>
      <c r="B14" s="15">
        <f>B15+B16+B17+B18</f>
        <v>613</v>
      </c>
      <c r="C14" s="15">
        <f>B14/B42*100</f>
        <v>0.74726024892421339</v>
      </c>
      <c r="D14" s="15">
        <f>D15+D16+D17+D18</f>
        <v>6440</v>
      </c>
      <c r="E14" s="15">
        <f>D14/D42*100</f>
        <v>0.72897600378524174</v>
      </c>
      <c r="F14" s="15">
        <f>F15+F16+F17+F18</f>
        <v>4.8999999999999915</v>
      </c>
      <c r="G14" s="10">
        <f>F14/F42*100</f>
        <v>5.2813960130849184E-3</v>
      </c>
      <c r="H14" s="10">
        <f t="shared" si="1"/>
        <v>-99.200652528548119</v>
      </c>
      <c r="I14" s="10">
        <f t="shared" si="2"/>
        <v>7.6086956521738996E-2</v>
      </c>
    </row>
    <row r="15" spans="1:9" ht="39" customHeight="1" x14ac:dyDescent="0.3">
      <c r="A15" s="3" t="s">
        <v>15</v>
      </c>
      <c r="B15" s="15">
        <v>-32</v>
      </c>
      <c r="C15" s="15">
        <f>B15/B42*100</f>
        <v>-3.9008691624102497E-2</v>
      </c>
      <c r="D15" s="15">
        <v>3540</v>
      </c>
      <c r="E15" s="15">
        <f>D15/D42*100</f>
        <v>0.40071041201859559</v>
      </c>
      <c r="F15" s="15">
        <v>69.599999999999994</v>
      </c>
      <c r="G15" s="10">
        <f>F15/F42*100</f>
        <v>7.5017380104226733E-2</v>
      </c>
      <c r="H15" s="10">
        <f t="shared" si="1"/>
        <v>-317.5</v>
      </c>
      <c r="I15" s="10">
        <f t="shared" si="2"/>
        <v>1.9661016949152541</v>
      </c>
    </row>
    <row r="16" spans="1:9" ht="39" customHeight="1" x14ac:dyDescent="0.3">
      <c r="A16" s="3" t="s">
        <v>103</v>
      </c>
      <c r="B16" s="15">
        <v>0</v>
      </c>
      <c r="C16" s="15">
        <f>B16/B42*100</f>
        <v>0</v>
      </c>
      <c r="D16" s="15">
        <v>0</v>
      </c>
      <c r="E16" s="15">
        <f>D16/D42*100</f>
        <v>0</v>
      </c>
      <c r="F16" s="15">
        <v>0</v>
      </c>
      <c r="G16" s="10">
        <f>F16/F42*100</f>
        <v>0</v>
      </c>
      <c r="H16" s="10" t="e">
        <f t="shared" si="1"/>
        <v>#DIV/0!</v>
      </c>
      <c r="I16" s="10"/>
    </row>
    <row r="17" spans="1:9" ht="39" customHeight="1" x14ac:dyDescent="0.3">
      <c r="A17" s="3" t="s">
        <v>104</v>
      </c>
      <c r="B17" s="15">
        <v>0</v>
      </c>
      <c r="C17" s="15">
        <f>B17/B42*100</f>
        <v>0</v>
      </c>
      <c r="D17" s="15">
        <v>1400</v>
      </c>
      <c r="E17" s="15">
        <f>D17/D42*100</f>
        <v>0.15847304430113951</v>
      </c>
      <c r="F17" s="15">
        <v>0</v>
      </c>
      <c r="G17" s="10">
        <f>F17/F42*100</f>
        <v>0</v>
      </c>
      <c r="H17" s="10"/>
      <c r="I17" s="10">
        <f t="shared" si="2"/>
        <v>0</v>
      </c>
    </row>
    <row r="18" spans="1:9" ht="38.25" customHeight="1" x14ac:dyDescent="0.3">
      <c r="A18" s="3" t="s">
        <v>105</v>
      </c>
      <c r="B18" s="15">
        <v>645</v>
      </c>
      <c r="C18" s="15">
        <f>B18/B42*100</f>
        <v>0.78626894054831598</v>
      </c>
      <c r="D18" s="15">
        <v>1500</v>
      </c>
      <c r="E18" s="15">
        <f>D18/D42*100</f>
        <v>0.16979254746550662</v>
      </c>
      <c r="F18" s="15">
        <v>-64.7</v>
      </c>
      <c r="G18" s="10">
        <f>F18/F42*100</f>
        <v>-6.9735984091141817E-2</v>
      </c>
      <c r="H18" s="10">
        <f t="shared" si="1"/>
        <v>-110.03100775193799</v>
      </c>
      <c r="I18" s="10">
        <f t="shared" si="2"/>
        <v>-4.3133333333333335</v>
      </c>
    </row>
    <row r="19" spans="1:9" ht="15" customHeight="1" x14ac:dyDescent="0.3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3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3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3">
      <c r="A22" s="3" t="s">
        <v>17</v>
      </c>
      <c r="B22" s="15">
        <v>891</v>
      </c>
      <c r="C22" s="15">
        <f>B22/B42*100</f>
        <v>1.0861482574086039</v>
      </c>
      <c r="D22" s="15">
        <v>7250</v>
      </c>
      <c r="E22" s="15">
        <f>D22/D42*100</f>
        <v>0.82066397941661529</v>
      </c>
      <c r="F22" s="15">
        <v>866</v>
      </c>
      <c r="G22" s="10">
        <f>F22/F42*100</f>
        <v>0.93340590761868314</v>
      </c>
      <c r="H22" s="10">
        <f t="shared" si="1"/>
        <v>-2.8058361391694717</v>
      </c>
      <c r="I22" s="10">
        <f t="shared" si="2"/>
        <v>11.944827586206896</v>
      </c>
    </row>
    <row r="23" spans="1:9" ht="64.5" customHeight="1" x14ac:dyDescent="0.3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3">
      <c r="A24" s="3" t="s">
        <v>19</v>
      </c>
      <c r="B24" s="15">
        <v>3159</v>
      </c>
      <c r="C24" s="15">
        <f>B24/B42*100</f>
        <v>3.8508892762668681</v>
      </c>
      <c r="D24" s="15">
        <v>18405</v>
      </c>
      <c r="E24" s="15">
        <f>D24/D42*100</f>
        <v>2.083354557401766</v>
      </c>
      <c r="F24" s="15">
        <v>2432.6</v>
      </c>
      <c r="G24" s="10">
        <f>F24/F42*100</f>
        <v>2.6219436615164069</v>
      </c>
      <c r="H24" s="10">
        <f t="shared" si="1"/>
        <v>-22.99461855017411</v>
      </c>
      <c r="I24" s="10">
        <f t="shared" si="2"/>
        <v>13.217060581363761</v>
      </c>
    </row>
    <row r="25" spans="1:9" ht="37.200000000000003" customHeight="1" x14ac:dyDescent="0.3">
      <c r="A25" s="3" t="s">
        <v>20</v>
      </c>
      <c r="B25" s="15">
        <f>B26</f>
        <v>94</v>
      </c>
      <c r="C25" s="15">
        <f>B25/B42*100</f>
        <v>0.11458803164580107</v>
      </c>
      <c r="D25" s="15">
        <f>D26</f>
        <v>0</v>
      </c>
      <c r="E25" s="15">
        <f>D25/D42*100</f>
        <v>0</v>
      </c>
      <c r="F25" s="15">
        <f>F26</f>
        <v>0</v>
      </c>
      <c r="G25" s="10">
        <f>F25/F42*100</f>
        <v>0</v>
      </c>
      <c r="H25" s="10"/>
      <c r="I25" s="10" t="e">
        <f t="shared" si="2"/>
        <v>#DIV/0!</v>
      </c>
    </row>
    <row r="26" spans="1:9" ht="39" customHeight="1" x14ac:dyDescent="0.3">
      <c r="A26" s="3" t="s">
        <v>21</v>
      </c>
      <c r="B26" s="15">
        <v>94</v>
      </c>
      <c r="C26" s="15">
        <f>B26/B42*100</f>
        <v>0.11458803164580107</v>
      </c>
      <c r="D26" s="15">
        <v>0</v>
      </c>
      <c r="E26" s="15">
        <f>D26/D42*100</f>
        <v>0</v>
      </c>
      <c r="F26" s="15">
        <v>0</v>
      </c>
      <c r="G26" s="10">
        <f>F26/F42*100</f>
        <v>0</v>
      </c>
      <c r="H26" s="10"/>
      <c r="I26" s="10" t="e">
        <f t="shared" si="2"/>
        <v>#DIV/0!</v>
      </c>
    </row>
    <row r="27" spans="1:9" ht="51.75" customHeight="1" x14ac:dyDescent="0.3">
      <c r="A27" s="3" t="s">
        <v>22</v>
      </c>
      <c r="B27" s="15">
        <v>1688</v>
      </c>
      <c r="C27" s="15">
        <f>B27/B42*100</f>
        <v>2.0577084831714063</v>
      </c>
      <c r="D27" s="15">
        <v>12300</v>
      </c>
      <c r="E27" s="15">
        <f>D27/D42*100</f>
        <v>1.3922988892171542</v>
      </c>
      <c r="F27" s="15">
        <v>1906</v>
      </c>
      <c r="G27" s="10">
        <f>F27/F42*100</f>
        <v>2.0543552654979331</v>
      </c>
      <c r="H27" s="10">
        <f t="shared" si="1"/>
        <v>12.914691943127949</v>
      </c>
      <c r="I27" s="10">
        <f t="shared" si="2"/>
        <v>15.495934959349594</v>
      </c>
    </row>
    <row r="28" spans="1:9" ht="39" customHeight="1" x14ac:dyDescent="0.3">
      <c r="A28" s="3" t="s">
        <v>23</v>
      </c>
      <c r="B28" s="15">
        <v>3846</v>
      </c>
      <c r="C28" s="15">
        <f>B28/B42*100</f>
        <v>4.6883571245718185</v>
      </c>
      <c r="D28" s="15">
        <v>16381.2</v>
      </c>
      <c r="E28" s="15">
        <f>D28/D42*100</f>
        <v>1.8542704523613049</v>
      </c>
      <c r="F28" s="15">
        <v>56.6</v>
      </c>
      <c r="G28" s="10">
        <f>F28/F42*100</f>
        <v>6.1005513130736114E-2</v>
      </c>
      <c r="H28" s="10">
        <f t="shared" si="1"/>
        <v>-98.528341133645341</v>
      </c>
      <c r="I28" s="10">
        <f t="shared" si="2"/>
        <v>0.34551803286694499</v>
      </c>
    </row>
    <row r="29" spans="1:9" ht="26.25" customHeight="1" x14ac:dyDescent="0.3">
      <c r="A29" s="3" t="s">
        <v>24</v>
      </c>
      <c r="B29" s="15">
        <v>84</v>
      </c>
      <c r="C29" s="15">
        <f>B29/B42*100</f>
        <v>0.10239781551326906</v>
      </c>
      <c r="D29" s="15">
        <v>2630.2</v>
      </c>
      <c r="E29" s="15">
        <f>D29/D42*100</f>
        <v>0.29772557222918367</v>
      </c>
      <c r="F29" s="15">
        <v>451.4</v>
      </c>
      <c r="G29" s="10">
        <f>F29/F42*100</f>
        <v>0.48653513475643595</v>
      </c>
      <c r="H29" s="10">
        <f t="shared" si="1"/>
        <v>437.38095238095229</v>
      </c>
      <c r="I29" s="10">
        <f t="shared" si="2"/>
        <v>17.1621929891263</v>
      </c>
    </row>
    <row r="30" spans="1:9" ht="26.25" customHeight="1" x14ac:dyDescent="0.3">
      <c r="A30" s="3" t="s">
        <v>25</v>
      </c>
      <c r="B30" s="15">
        <v>26</v>
      </c>
      <c r="C30" s="15">
        <f>B30/B42*100</f>
        <v>3.1694561944583283E-2</v>
      </c>
      <c r="D30" s="15">
        <v>155.6</v>
      </c>
      <c r="E30" s="15">
        <f>D30/D42*100</f>
        <v>1.7613146923755218E-2</v>
      </c>
      <c r="F30" s="15">
        <v>0.4</v>
      </c>
      <c r="G30" s="10">
        <f>F30/F42*100</f>
        <v>4.3113436841509618E-4</v>
      </c>
      <c r="H30" s="10">
        <f t="shared" si="1"/>
        <v>-98.461538461538467</v>
      </c>
      <c r="I30" s="10">
        <f t="shared" si="2"/>
        <v>0.25706940874035994</v>
      </c>
    </row>
    <row r="31" spans="1:9" ht="26.25" customHeight="1" x14ac:dyDescent="0.3">
      <c r="A31" s="3" t="s">
        <v>26</v>
      </c>
      <c r="B31" s="15">
        <f t="shared" ref="B31" si="3">B32+B39+B40+B41</f>
        <v>53874</v>
      </c>
      <c r="C31" s="15">
        <f>B31/B42*100</f>
        <v>65.673570392403064</v>
      </c>
      <c r="D31" s="15">
        <f>D32+D39+D40+D41</f>
        <v>632121.80000000005</v>
      </c>
      <c r="E31" s="15">
        <f>D31/D42*100</f>
        <v>71.553047153654319</v>
      </c>
      <c r="F31" s="15">
        <f t="shared" ref="F31" si="4">F32+F39+F40+F41</f>
        <v>63134.899999999994</v>
      </c>
      <c r="G31" s="10">
        <f>F31/F42*100</f>
        <v>68.049063091125632</v>
      </c>
      <c r="H31" s="10">
        <f t="shared" si="1"/>
        <v>17.1899246389724</v>
      </c>
      <c r="I31" s="10">
        <f t="shared" si="2"/>
        <v>9.9877745080141196</v>
      </c>
    </row>
    <row r="32" spans="1:9" ht="64.5" customHeight="1" x14ac:dyDescent="0.3">
      <c r="A32" s="3" t="s">
        <v>27</v>
      </c>
      <c r="B32" s="15">
        <f t="shared" ref="B32" si="5">B33+B36+B37+B38</f>
        <v>53892</v>
      </c>
      <c r="C32" s="15">
        <f>B32/B42*100</f>
        <v>65.695512781441607</v>
      </c>
      <c r="D32" s="15">
        <f>D33+D36+D37+D38</f>
        <v>632121.80000000005</v>
      </c>
      <c r="E32" s="15">
        <f>D32/D42*100</f>
        <v>71.553047153654319</v>
      </c>
      <c r="F32" s="15">
        <f t="shared" ref="F32" si="6">F33+F36+F37+F38</f>
        <v>63143.7</v>
      </c>
      <c r="G32" s="10">
        <f>F32/F42*100</f>
        <v>68.058548047230772</v>
      </c>
      <c r="H32" s="10">
        <f t="shared" si="1"/>
        <v>17.167112001781334</v>
      </c>
      <c r="I32" s="10">
        <f t="shared" si="2"/>
        <v>9.9891666447826974</v>
      </c>
    </row>
    <row r="33" spans="1:9" ht="39" customHeight="1" x14ac:dyDescent="0.3">
      <c r="A33" s="3" t="s">
        <v>28</v>
      </c>
      <c r="B33" s="15">
        <f>B34+B35</f>
        <v>12056</v>
      </c>
      <c r="C33" s="15">
        <f>B33/B42*100</f>
        <v>14.696524569380614</v>
      </c>
      <c r="D33" s="15">
        <f>D34+D35</f>
        <v>73881</v>
      </c>
      <c r="E33" s="15">
        <f>D33/D42*100</f>
        <v>8.3629621328660626</v>
      </c>
      <c r="F33" s="15">
        <f>F34+F35</f>
        <v>18470.400000000001</v>
      </c>
      <c r="G33" s="10">
        <f>F33/F42*100</f>
        <v>19.908060595935481</v>
      </c>
      <c r="H33" s="10">
        <f t="shared" si="1"/>
        <v>53.205043132050434</v>
      </c>
      <c r="I33" s="10">
        <f t="shared" si="2"/>
        <v>25.0002030291956</v>
      </c>
    </row>
    <row r="34" spans="1:9" ht="39" customHeight="1" x14ac:dyDescent="0.3">
      <c r="A34" s="3" t="s">
        <v>29</v>
      </c>
      <c r="B34" s="15">
        <v>12056</v>
      </c>
      <c r="C34" s="15">
        <f>B34/B42*100</f>
        <v>14.696524569380614</v>
      </c>
      <c r="D34" s="15">
        <v>73881</v>
      </c>
      <c r="E34" s="15">
        <f>D34/D42*100</f>
        <v>8.3629621328660626</v>
      </c>
      <c r="F34" s="15">
        <v>18470.400000000001</v>
      </c>
      <c r="G34" s="10">
        <f>F34/F42*100</f>
        <v>19.908060595935481</v>
      </c>
      <c r="H34" s="10">
        <f t="shared" si="1"/>
        <v>53.205043132050434</v>
      </c>
      <c r="I34" s="10">
        <f t="shared" si="2"/>
        <v>25.0002030291956</v>
      </c>
    </row>
    <row r="35" spans="1:9" ht="38.25" customHeight="1" x14ac:dyDescent="0.3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9" customHeight="1" x14ac:dyDescent="0.3">
      <c r="A36" s="18" t="s">
        <v>109</v>
      </c>
      <c r="B36" s="15">
        <v>3852</v>
      </c>
      <c r="C36" s="15">
        <f>B36/B42*100</f>
        <v>4.6956712542513381</v>
      </c>
      <c r="D36" s="15">
        <v>239395.8</v>
      </c>
      <c r="E36" s="15">
        <f>D36/D42*100</f>
        <v>27.098415156361956</v>
      </c>
      <c r="F36" s="15">
        <v>797.1</v>
      </c>
      <c r="G36" s="10">
        <f>F36/F42*100</f>
        <v>0.85914301265918291</v>
      </c>
      <c r="H36" s="10"/>
      <c r="I36" s="10">
        <f t="shared" si="2"/>
        <v>0.33296323494397151</v>
      </c>
    </row>
    <row r="37" spans="1:9" ht="39" customHeight="1" x14ac:dyDescent="0.3">
      <c r="A37" s="18" t="s">
        <v>110</v>
      </c>
      <c r="B37" s="15">
        <v>36156</v>
      </c>
      <c r="C37" s="15">
        <f>B37/B42*100</f>
        <v>44.074945448782813</v>
      </c>
      <c r="D37" s="15">
        <v>318845</v>
      </c>
      <c r="E37" s="15">
        <f>D37/D42*100</f>
        <v>36.091669864426308</v>
      </c>
      <c r="F37" s="15">
        <v>42027.5</v>
      </c>
      <c r="G37" s="10">
        <f>F37/F42*100</f>
        <v>45.29874917141364</v>
      </c>
      <c r="H37" s="10">
        <f t="shared" si="1"/>
        <v>16.2393516981967</v>
      </c>
      <c r="I37" s="10">
        <f t="shared" si="2"/>
        <v>13.181169533786008</v>
      </c>
    </row>
    <row r="38" spans="1:9" ht="26.25" customHeight="1" x14ac:dyDescent="0.3">
      <c r="A38" s="3" t="s">
        <v>30</v>
      </c>
      <c r="B38" s="15">
        <v>1828</v>
      </c>
      <c r="C38" s="15">
        <f>B38/B42*100</f>
        <v>2.2283715090268554</v>
      </c>
      <c r="D38" s="15">
        <v>0</v>
      </c>
      <c r="E38" s="15">
        <f>D38/D42*100</f>
        <v>0</v>
      </c>
      <c r="F38" s="15">
        <v>1848.7</v>
      </c>
      <c r="G38" s="10">
        <f>F38/F42*100</f>
        <v>1.9925952672224707</v>
      </c>
      <c r="H38" s="10"/>
      <c r="I38" s="10"/>
    </row>
    <row r="39" spans="1:9" ht="26.25" customHeight="1" x14ac:dyDescent="0.3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/>
      <c r="I39" s="10"/>
    </row>
    <row r="40" spans="1:9" ht="64.5" customHeight="1" x14ac:dyDescent="0.3">
      <c r="A40" s="3" t="s">
        <v>32</v>
      </c>
      <c r="B40" s="15">
        <v>0</v>
      </c>
      <c r="C40" s="15">
        <f>B40/B42*100</f>
        <v>0</v>
      </c>
      <c r="D40" s="15">
        <v>0</v>
      </c>
      <c r="E40" s="15">
        <f>D40/D42*100</f>
        <v>0</v>
      </c>
      <c r="F40" s="15">
        <v>0</v>
      </c>
      <c r="G40" s="10">
        <f>F40/F42*100</f>
        <v>0</v>
      </c>
      <c r="H40" s="10"/>
      <c r="I40" s="10"/>
    </row>
    <row r="41" spans="1:9" ht="39" customHeight="1" x14ac:dyDescent="0.3">
      <c r="A41" s="3" t="s">
        <v>33</v>
      </c>
      <c r="B41" s="15">
        <v>-18</v>
      </c>
      <c r="C41" s="15">
        <f>B41/B42*100</f>
        <v>-2.1942389038557653E-2</v>
      </c>
      <c r="D41" s="15">
        <v>0</v>
      </c>
      <c r="E41" s="15">
        <f>D41/D42*100</f>
        <v>0</v>
      </c>
      <c r="F41" s="15">
        <v>-8.8000000000000007</v>
      </c>
      <c r="G41" s="10">
        <f>F41/F42*100</f>
        <v>-9.4849561051321158E-3</v>
      </c>
      <c r="H41" s="10">
        <f t="shared" si="1"/>
        <v>-51.111111111111107</v>
      </c>
      <c r="I41" s="10" t="e">
        <f t="shared" si="2"/>
        <v>#DIV/0!</v>
      </c>
    </row>
    <row r="42" spans="1:9" s="14" customFormat="1" ht="15" customHeight="1" x14ac:dyDescent="0.3">
      <c r="A42" s="12" t="s">
        <v>34</v>
      </c>
      <c r="B42" s="16">
        <f>B8+B31</f>
        <v>82033</v>
      </c>
      <c r="C42" s="13">
        <f>C31+C8</f>
        <v>100</v>
      </c>
      <c r="D42" s="16">
        <f>D8+D31</f>
        <v>883431.00000000012</v>
      </c>
      <c r="E42" s="16">
        <f>SUM(E8,E31)</f>
        <v>99.999999999999986</v>
      </c>
      <c r="F42" s="16">
        <f>F8+F31</f>
        <v>92778.5</v>
      </c>
      <c r="G42" s="13">
        <f>G31+G8</f>
        <v>100</v>
      </c>
      <c r="H42" s="10">
        <f t="shared" si="1"/>
        <v>13.09899674521229</v>
      </c>
      <c r="I42" s="10">
        <f t="shared" si="2"/>
        <v>10.502065243352337</v>
      </c>
    </row>
    <row r="43" spans="1:9" ht="26.25" customHeight="1" x14ac:dyDescent="0.3">
      <c r="A43" s="3" t="s">
        <v>35</v>
      </c>
      <c r="B43" s="17">
        <f>SUM(B44:B49)</f>
        <v>7384.9</v>
      </c>
      <c r="C43" s="9">
        <f>B43/B87*100</f>
        <v>9.793764530045447</v>
      </c>
      <c r="D43" s="17">
        <f>SUM(D44:D49)</f>
        <v>103711.9</v>
      </c>
      <c r="E43" s="9">
        <f>D43/D87*100</f>
        <v>9.7885546700724806</v>
      </c>
      <c r="F43" s="17">
        <f>SUM(F44:F49)</f>
        <v>11286.2</v>
      </c>
      <c r="G43" s="9">
        <f>F43/F87*100</f>
        <v>12.226781876170005</v>
      </c>
      <c r="H43" s="9">
        <f>F43/B43*100-100</f>
        <v>52.828068084875923</v>
      </c>
      <c r="I43" s="10">
        <f t="shared" ref="I43:I72" si="7">F43/D43*100</f>
        <v>10.88226134127328</v>
      </c>
    </row>
    <row r="44" spans="1:9" ht="78" customHeight="1" x14ac:dyDescent="0.3">
      <c r="A44" s="3" t="s">
        <v>36</v>
      </c>
      <c r="B44" s="17">
        <v>23.9</v>
      </c>
      <c r="C44" s="9">
        <f>B44/B87*100</f>
        <v>3.1695889215573154E-2</v>
      </c>
      <c r="D44" s="17">
        <v>574</v>
      </c>
      <c r="E44" s="9">
        <f>D44/D87*100</f>
        <v>5.4175368309920105E-2</v>
      </c>
      <c r="F44" s="17">
        <v>47.8</v>
      </c>
      <c r="G44" s="9">
        <f>F44/F87*100</f>
        <v>5.178360951258406E-2</v>
      </c>
      <c r="H44" s="9">
        <f>F44/B44*100-100</f>
        <v>100</v>
      </c>
      <c r="I44" s="10">
        <f t="shared" si="7"/>
        <v>8.3275261324041807</v>
      </c>
    </row>
    <row r="45" spans="1:9" ht="111.75" customHeight="1" x14ac:dyDescent="0.3">
      <c r="A45" s="3" t="s">
        <v>37</v>
      </c>
      <c r="B45" s="17">
        <v>2504.6</v>
      </c>
      <c r="C45" s="9">
        <f>B45/B87*100</f>
        <v>3.3215700472520719</v>
      </c>
      <c r="D45" s="17">
        <v>28191.1</v>
      </c>
      <c r="E45" s="9">
        <f>D45/D87*100</f>
        <v>2.6607373267626984</v>
      </c>
      <c r="F45" s="17">
        <v>3303.9</v>
      </c>
      <c r="G45" s="9">
        <f>F45/F87*100</f>
        <v>3.5792440893018092</v>
      </c>
      <c r="H45" s="9">
        <f>F45/B45*100-100</f>
        <v>31.913279565599311</v>
      </c>
      <c r="I45" s="10">
        <f t="shared" si="7"/>
        <v>11.719656203553605</v>
      </c>
    </row>
    <row r="46" spans="1:9" ht="15" customHeight="1" x14ac:dyDescent="0.3">
      <c r="A46" s="3" t="s">
        <v>38</v>
      </c>
      <c r="B46" s="17">
        <v>0</v>
      </c>
      <c r="C46" s="9">
        <f>B46/B87*100</f>
        <v>0</v>
      </c>
      <c r="D46" s="17">
        <v>17.899999999999999</v>
      </c>
      <c r="E46" s="9">
        <f>D46/D87*100</f>
        <v>1.6894409281316548E-3</v>
      </c>
      <c r="F46" s="17">
        <v>0</v>
      </c>
      <c r="G46" s="9">
        <f>F46/F87*100</f>
        <v>0</v>
      </c>
      <c r="H46" s="9" t="e">
        <f t="shared" ref="H46:H48" si="8">F46/B46*100-100</f>
        <v>#DIV/0!</v>
      </c>
      <c r="I46" s="10">
        <f t="shared" si="7"/>
        <v>0</v>
      </c>
    </row>
    <row r="47" spans="1:9" ht="64.5" customHeight="1" x14ac:dyDescent="0.3">
      <c r="A47" s="3" t="s">
        <v>39</v>
      </c>
      <c r="B47" s="17">
        <v>954.1</v>
      </c>
      <c r="C47" s="9">
        <f>B47/B87*100</f>
        <v>1.2653158117396799</v>
      </c>
      <c r="D47" s="17">
        <v>11203.7</v>
      </c>
      <c r="E47" s="9">
        <f>D47/D87*100</f>
        <v>1.057429571313331</v>
      </c>
      <c r="F47" s="17">
        <v>1319.7</v>
      </c>
      <c r="G47" s="9">
        <f>F47/F87*100</f>
        <v>1.4296826249739998</v>
      </c>
      <c r="H47" s="9">
        <f t="shared" si="8"/>
        <v>38.31883450372078</v>
      </c>
      <c r="I47" s="10">
        <f t="shared" si="7"/>
        <v>11.779144389799798</v>
      </c>
    </row>
    <row r="48" spans="1:9" ht="15" customHeight="1" x14ac:dyDescent="0.3">
      <c r="A48" s="3" t="s">
        <v>40</v>
      </c>
      <c r="B48" s="17">
        <v>0</v>
      </c>
      <c r="C48" s="9">
        <f>B48/B87*100</f>
        <v>0</v>
      </c>
      <c r="D48" s="17">
        <v>500</v>
      </c>
      <c r="E48" s="9">
        <f>D48/D87*100</f>
        <v>4.7191087377979196E-2</v>
      </c>
      <c r="F48" s="17">
        <v>0</v>
      </c>
      <c r="G48" s="9">
        <f>F48/F87*100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 x14ac:dyDescent="0.3">
      <c r="A49" s="3" t="s">
        <v>41</v>
      </c>
      <c r="B49" s="17">
        <v>3902.3</v>
      </c>
      <c r="C49" s="9">
        <f>B49/B87*100</f>
        <v>5.1751827818381226</v>
      </c>
      <c r="D49" s="17">
        <v>63225.2</v>
      </c>
      <c r="E49" s="9">
        <f>D49/D87*100</f>
        <v>5.9673318753804194</v>
      </c>
      <c r="F49" s="17">
        <v>6614.8</v>
      </c>
      <c r="G49" s="9">
        <f>F49/F87*100</f>
        <v>7.1660715523816112</v>
      </c>
      <c r="H49" s="9">
        <f>F49/B49*100-100</f>
        <v>69.510288804038652</v>
      </c>
      <c r="I49" s="10">
        <f t="shared" si="7"/>
        <v>10.462284025989637</v>
      </c>
    </row>
    <row r="50" spans="1:9" ht="15" customHeight="1" x14ac:dyDescent="0.3">
      <c r="A50" s="3" t="s">
        <v>42</v>
      </c>
      <c r="B50" s="17">
        <f>B51</f>
        <v>551.9</v>
      </c>
      <c r="C50" s="9">
        <f>B50/B87*100</f>
        <v>0.73192306519141526</v>
      </c>
      <c r="D50" s="17">
        <f>D51</f>
        <v>3075.8</v>
      </c>
      <c r="E50" s="9">
        <f>D50/D87*100</f>
        <v>0.29030069311437678</v>
      </c>
      <c r="F50" s="17">
        <f>F51</f>
        <v>769</v>
      </c>
      <c r="G50" s="9">
        <f>F50/F87*100</f>
        <v>0.83308777646814103</v>
      </c>
      <c r="H50" s="9">
        <f>F50/B50*100-100</f>
        <v>39.336836383402783</v>
      </c>
      <c r="I50" s="10">
        <f t="shared" si="7"/>
        <v>25.001625593341569</v>
      </c>
    </row>
    <row r="51" spans="1:9" ht="26.25" customHeight="1" x14ac:dyDescent="0.3">
      <c r="A51" s="3" t="s">
        <v>43</v>
      </c>
      <c r="B51" s="17">
        <v>551.9</v>
      </c>
      <c r="C51" s="9">
        <f>B51/B87*100</f>
        <v>0.73192306519141526</v>
      </c>
      <c r="D51" s="17">
        <v>3075.8</v>
      </c>
      <c r="E51" s="9">
        <f>D51/D87*100</f>
        <v>0.29030069311437678</v>
      </c>
      <c r="F51" s="17">
        <v>769</v>
      </c>
      <c r="G51" s="9">
        <f>F51/F87*100</f>
        <v>0.83308777646814103</v>
      </c>
      <c r="H51" s="9">
        <f t="shared" ref="H51:H100" si="9">F51/B51*100-100</f>
        <v>39.336836383402783</v>
      </c>
      <c r="I51" s="10">
        <f t="shared" si="7"/>
        <v>25.001625593341569</v>
      </c>
    </row>
    <row r="52" spans="1:9" ht="51.75" customHeight="1" x14ac:dyDescent="0.3">
      <c r="A52" s="3" t="s">
        <v>44</v>
      </c>
      <c r="B52" s="17">
        <f>B54</f>
        <v>86.6</v>
      </c>
      <c r="C52" s="9">
        <f>B52/B87*100</f>
        <v>0.1148478663627044</v>
      </c>
      <c r="D52" s="17">
        <f>SUM(D53:D54)</f>
        <v>0</v>
      </c>
      <c r="E52" s="9">
        <f>D52/D87*100</f>
        <v>0</v>
      </c>
      <c r="F52" s="17">
        <f>SUM(F53:F54)</f>
        <v>0</v>
      </c>
      <c r="G52" s="9">
        <f>F52/F87*100</f>
        <v>0</v>
      </c>
      <c r="H52" s="9">
        <f t="shared" si="9"/>
        <v>-100</v>
      </c>
      <c r="I52" s="10" t="e">
        <f t="shared" si="7"/>
        <v>#DIV/0!</v>
      </c>
    </row>
    <row r="53" spans="1:9" ht="20.25" customHeight="1" x14ac:dyDescent="0.3">
      <c r="A53" s="3" t="s">
        <v>111</v>
      </c>
      <c r="B53" s="17">
        <v>0</v>
      </c>
      <c r="C53" s="9">
        <f>B53/B87*100</f>
        <v>0</v>
      </c>
      <c r="D53" s="17">
        <v>0</v>
      </c>
      <c r="E53" s="9">
        <f>D53/D87*100</f>
        <v>0</v>
      </c>
      <c r="F53" s="17">
        <v>0</v>
      </c>
      <c r="G53" s="9">
        <f>F53/F87*100</f>
        <v>0</v>
      </c>
      <c r="H53" s="9" t="e">
        <f t="shared" si="9"/>
        <v>#DIV/0!</v>
      </c>
      <c r="I53" s="10" t="e">
        <f t="shared" si="7"/>
        <v>#DIV/0!</v>
      </c>
    </row>
    <row r="54" spans="1:9" ht="66" customHeight="1" x14ac:dyDescent="0.3">
      <c r="A54" s="3" t="s">
        <v>102</v>
      </c>
      <c r="B54" s="17">
        <v>86.6</v>
      </c>
      <c r="C54" s="9">
        <f>B54/B87*100</f>
        <v>0.1148478663627044</v>
      </c>
      <c r="D54" s="17">
        <v>0</v>
      </c>
      <c r="E54" s="9">
        <f>D54/D87*100</f>
        <v>0</v>
      </c>
      <c r="F54" s="17">
        <v>0</v>
      </c>
      <c r="G54" s="9">
        <f>F54/F87*100</f>
        <v>0</v>
      </c>
      <c r="H54" s="9">
        <f t="shared" si="9"/>
        <v>-100</v>
      </c>
      <c r="I54" s="10" t="e">
        <f t="shared" si="7"/>
        <v>#DIV/0!</v>
      </c>
    </row>
    <row r="55" spans="1:9" ht="26.25" customHeight="1" x14ac:dyDescent="0.3">
      <c r="A55" s="3" t="s">
        <v>45</v>
      </c>
      <c r="B55" s="17">
        <f>SUM(B56:B58)</f>
        <v>662.9</v>
      </c>
      <c r="C55" s="9">
        <f>B55/B87*100</f>
        <v>0.87912991468633661</v>
      </c>
      <c r="D55" s="17">
        <f>SUM(D56:D58)</f>
        <v>43884.899999999994</v>
      </c>
      <c r="E55" s="9">
        <f>D55/D87*100</f>
        <v>4.1419523009477581</v>
      </c>
      <c r="F55" s="17">
        <f>SUM(F56:F58)</f>
        <v>933</v>
      </c>
      <c r="G55" s="9">
        <f>F55/F87*100</f>
        <v>1.010755390695417</v>
      </c>
      <c r="H55" s="9">
        <f t="shared" si="9"/>
        <v>40.745210438980251</v>
      </c>
      <c r="I55" s="10">
        <f t="shared" si="7"/>
        <v>2.126016010062687</v>
      </c>
    </row>
    <row r="56" spans="1:9" ht="26.25" customHeight="1" x14ac:dyDescent="0.3">
      <c r="A56" s="3" t="s">
        <v>46</v>
      </c>
      <c r="B56" s="17">
        <v>0</v>
      </c>
      <c r="C56" s="9">
        <f>B56/B87*100</f>
        <v>0</v>
      </c>
      <c r="D56" s="17">
        <v>730.7</v>
      </c>
      <c r="E56" s="9">
        <f>D56/D87*100</f>
        <v>6.8965055094178801E-2</v>
      </c>
      <c r="F56" s="17">
        <v>0</v>
      </c>
      <c r="G56" s="9">
        <f>F56/F87*100</f>
        <v>0</v>
      </c>
      <c r="H56" s="9" t="e">
        <f t="shared" si="9"/>
        <v>#DIV/0!</v>
      </c>
      <c r="I56" s="10">
        <f t="shared" si="7"/>
        <v>0</v>
      </c>
    </row>
    <row r="57" spans="1:9" ht="26.25" customHeight="1" x14ac:dyDescent="0.3">
      <c r="A57" s="3" t="s">
        <v>47</v>
      </c>
      <c r="B57" s="17">
        <v>619.4</v>
      </c>
      <c r="C57" s="9">
        <f>B57/B87*100</f>
        <v>0.82144074393832689</v>
      </c>
      <c r="D57" s="17">
        <v>42554.2</v>
      </c>
      <c r="E57" s="9">
        <f>D57/D87*100</f>
        <v>4.0163579410000043</v>
      </c>
      <c r="F57" s="17">
        <v>878</v>
      </c>
      <c r="G57" s="9">
        <f>F57/F87*100</f>
        <v>0.95117173958261092</v>
      </c>
      <c r="H57" s="9">
        <f t="shared" si="9"/>
        <v>41.750080723280604</v>
      </c>
      <c r="I57" s="10">
        <f t="shared" si="7"/>
        <v>2.0632511009489076</v>
      </c>
    </row>
    <row r="58" spans="1:9" ht="26.25" customHeight="1" x14ac:dyDescent="0.3">
      <c r="A58" s="3" t="s">
        <v>48</v>
      </c>
      <c r="B58" s="17">
        <v>43.5</v>
      </c>
      <c r="C58" s="9">
        <f>B58/B87*100</f>
        <v>5.7689170748009722E-2</v>
      </c>
      <c r="D58" s="17">
        <v>600</v>
      </c>
      <c r="E58" s="9">
        <f>D58/D87*100</f>
        <v>5.6629304853575035E-2</v>
      </c>
      <c r="F58" s="17">
        <v>55</v>
      </c>
      <c r="G58" s="9">
        <f>F58/F87*100</f>
        <v>5.9583651112805926E-2</v>
      </c>
      <c r="H58" s="9">
        <f t="shared" si="9"/>
        <v>26.436781609195407</v>
      </c>
      <c r="I58" s="10">
        <f t="shared" si="7"/>
        <v>9.1666666666666661</v>
      </c>
    </row>
    <row r="59" spans="1:9" ht="26.25" customHeight="1" x14ac:dyDescent="0.3">
      <c r="A59" s="3" t="s">
        <v>49</v>
      </c>
      <c r="B59" s="17">
        <f>SUM(B60:B62)</f>
        <v>911.9</v>
      </c>
      <c r="C59" s="9">
        <f>B59/B87*100</f>
        <v>1.2093506851749438</v>
      </c>
      <c r="D59" s="17">
        <f>SUM(D60:D62)</f>
        <v>163098.20000000001</v>
      </c>
      <c r="E59" s="9">
        <f>D59/D87*100</f>
        <v>15.393562814782252</v>
      </c>
      <c r="F59" s="17">
        <f>SUM(F60:F62)</f>
        <v>1954.6999999999998</v>
      </c>
      <c r="G59" s="9">
        <f>F59/F87*100</f>
        <v>2.1176029605491227</v>
      </c>
      <c r="H59" s="9">
        <f t="shared" si="9"/>
        <v>114.35464414957778</v>
      </c>
      <c r="I59" s="10">
        <f t="shared" si="7"/>
        <v>1.1984804246766669</v>
      </c>
    </row>
    <row r="60" spans="1:9" ht="15" customHeight="1" x14ac:dyDescent="0.3">
      <c r="A60" s="3" t="s">
        <v>50</v>
      </c>
      <c r="B60" s="17">
        <v>462</v>
      </c>
      <c r="C60" s="9">
        <f>B60/B87*100</f>
        <v>0.61269877897886182</v>
      </c>
      <c r="D60" s="17">
        <v>10889.5</v>
      </c>
      <c r="E60" s="9">
        <f>D60/D87*100</f>
        <v>1.0277746920050088</v>
      </c>
      <c r="F60" s="17">
        <v>347.1</v>
      </c>
      <c r="G60" s="9">
        <f>F60/F87*100</f>
        <v>0.37602700547736251</v>
      </c>
      <c r="H60" s="9">
        <f t="shared" si="9"/>
        <v>-24.870129870129858</v>
      </c>
      <c r="I60" s="10">
        <f t="shared" si="7"/>
        <v>3.1874741723678777</v>
      </c>
    </row>
    <row r="61" spans="1:9" ht="15" customHeight="1" x14ac:dyDescent="0.3">
      <c r="A61" s="3" t="s">
        <v>51</v>
      </c>
      <c r="B61" s="17">
        <v>449.9</v>
      </c>
      <c r="C61" s="9">
        <f>B61/B87*100</f>
        <v>0.5966519061960821</v>
      </c>
      <c r="D61" s="17">
        <v>140652.5</v>
      </c>
      <c r="E61" s="9">
        <f>D61/D87*100</f>
        <v>13.275088834862437</v>
      </c>
      <c r="F61" s="17">
        <v>448</v>
      </c>
      <c r="G61" s="9">
        <f>F61/F87*100</f>
        <v>0.48533592179158286</v>
      </c>
      <c r="H61" s="9">
        <f t="shared" si="9"/>
        <v>-0.42231607023782658</v>
      </c>
      <c r="I61" s="10">
        <f t="shared" si="7"/>
        <v>0.3185154903041183</v>
      </c>
    </row>
    <row r="62" spans="1:9" ht="15" customHeight="1" x14ac:dyDescent="0.3">
      <c r="A62" s="3" t="s">
        <v>52</v>
      </c>
      <c r="B62" s="17">
        <v>0</v>
      </c>
      <c r="C62" s="9">
        <f>B62/B87*100</f>
        <v>0</v>
      </c>
      <c r="D62" s="17">
        <v>11556.2</v>
      </c>
      <c r="E62" s="9">
        <f>D62/D87*100</f>
        <v>1.0906992879148065</v>
      </c>
      <c r="F62" s="17">
        <v>1159.5999999999999</v>
      </c>
      <c r="G62" s="9">
        <f>F62/F87*100</f>
        <v>1.2562400332801771</v>
      </c>
      <c r="H62" s="9" t="e">
        <f t="shared" si="9"/>
        <v>#DIV/0!</v>
      </c>
      <c r="I62" s="10">
        <f t="shared" si="7"/>
        <v>10.034440386978417</v>
      </c>
    </row>
    <row r="63" spans="1:9" ht="15" customHeight="1" x14ac:dyDescent="0.3">
      <c r="A63" s="3" t="s">
        <v>53</v>
      </c>
      <c r="B63" s="17">
        <f>SUM(B64:B69)</f>
        <v>55986.500000000007</v>
      </c>
      <c r="C63" s="9">
        <f>B63/B87*100</f>
        <v>74.248615128355084</v>
      </c>
      <c r="D63" s="17">
        <f>SUM(D64:D69)</f>
        <v>649246.1</v>
      </c>
      <c r="E63" s="9">
        <f>D63/D87*100</f>
        <v>61.277258869824422</v>
      </c>
      <c r="F63" s="17">
        <f>SUM(F64:F69)</f>
        <v>68446.2</v>
      </c>
      <c r="G63" s="9">
        <f>F63/F87*100</f>
        <v>74.150445469042495</v>
      </c>
      <c r="H63" s="9">
        <f t="shared" si="9"/>
        <v>22.254829289203641</v>
      </c>
      <c r="I63" s="10">
        <f t="shared" si="7"/>
        <v>10.542412191617323</v>
      </c>
    </row>
    <row r="64" spans="1:9" ht="15" customHeight="1" x14ac:dyDescent="0.3">
      <c r="A64" s="3" t="s">
        <v>54</v>
      </c>
      <c r="B64" s="17">
        <v>18902.5</v>
      </c>
      <c r="C64" s="9">
        <f>B64/B87*100</f>
        <v>25.068265518718473</v>
      </c>
      <c r="D64" s="17">
        <v>178189.9</v>
      </c>
      <c r="E64" s="9">
        <f>D64/D87*100</f>
        <v>16.817950281546747</v>
      </c>
      <c r="F64" s="17">
        <v>21765.7</v>
      </c>
      <c r="G64" s="9">
        <f>F64/F87*100</f>
        <v>23.57963409138182</v>
      </c>
      <c r="H64" s="9">
        <f t="shared" si="9"/>
        <v>15.147202750958868</v>
      </c>
      <c r="I64" s="10">
        <f t="shared" si="7"/>
        <v>12.214889845047335</v>
      </c>
    </row>
    <row r="65" spans="1:9" ht="15" customHeight="1" x14ac:dyDescent="0.3">
      <c r="A65" s="3" t="s">
        <v>55</v>
      </c>
      <c r="B65" s="17">
        <v>33426.800000000003</v>
      </c>
      <c r="C65" s="9">
        <f>B65/B87*100</f>
        <v>44.330215465737275</v>
      </c>
      <c r="D65" s="17">
        <v>421769.1</v>
      </c>
      <c r="E65" s="9">
        <f>D65/D87*100</f>
        <v>39.80748490286328</v>
      </c>
      <c r="F65" s="17">
        <v>41747.699999999997</v>
      </c>
      <c r="G65" s="9">
        <f>F65/F87*100</f>
        <v>45.226916210219784</v>
      </c>
      <c r="H65" s="9">
        <f t="shared" si="9"/>
        <v>24.89290030753763</v>
      </c>
      <c r="I65" s="10">
        <f t="shared" si="7"/>
        <v>9.8982357882547589</v>
      </c>
    </row>
    <row r="66" spans="1:9" ht="26.25" customHeight="1" x14ac:dyDescent="0.3">
      <c r="A66" s="3" t="s">
        <v>56</v>
      </c>
      <c r="B66" s="17">
        <v>3647.3</v>
      </c>
      <c r="C66" s="9">
        <f>B66/B87*100</f>
        <v>4.8370048843497893</v>
      </c>
      <c r="D66" s="17">
        <v>47436.1</v>
      </c>
      <c r="E66" s="9">
        <f>D66/D87*100</f>
        <v>4.4771222799411179</v>
      </c>
      <c r="F66" s="17">
        <v>4882.8</v>
      </c>
      <c r="G66" s="9">
        <f>F66/F87*100</f>
        <v>5.289728211883796</v>
      </c>
      <c r="H66" s="9">
        <f t="shared" si="9"/>
        <v>33.874372823732614</v>
      </c>
      <c r="I66" s="10">
        <f t="shared" si="7"/>
        <v>10.2934263145579</v>
      </c>
    </row>
    <row r="67" spans="1:9" ht="36.75" customHeight="1" x14ac:dyDescent="0.3">
      <c r="A67" s="3" t="s">
        <v>57</v>
      </c>
      <c r="B67" s="17">
        <v>0</v>
      </c>
      <c r="C67" s="9">
        <f>B67/B87*100</f>
        <v>0</v>
      </c>
      <c r="D67" s="17">
        <v>66</v>
      </c>
      <c r="E67" s="9">
        <f>D67/D87*100</f>
        <v>6.2292235338932541E-3</v>
      </c>
      <c r="F67" s="17">
        <v>7.4</v>
      </c>
      <c r="G67" s="9">
        <f>F67/F87*100</f>
        <v>8.0167094224502522E-3</v>
      </c>
      <c r="H67" s="9" t="e">
        <f t="shared" si="9"/>
        <v>#DIV/0!</v>
      </c>
      <c r="I67" s="10">
        <f t="shared" si="7"/>
        <v>11.212121212121213</v>
      </c>
    </row>
    <row r="68" spans="1:9" ht="15" customHeight="1" x14ac:dyDescent="0.3">
      <c r="A68" s="3" t="s">
        <v>58</v>
      </c>
      <c r="B68" s="17">
        <v>9.9</v>
      </c>
      <c r="C68" s="9">
        <f>B68/B87*100</f>
        <v>1.3129259549547041E-2</v>
      </c>
      <c r="D68" s="17">
        <v>400</v>
      </c>
      <c r="E68" s="9">
        <f>D68/D87*100</f>
        <v>3.775286990238335E-2</v>
      </c>
      <c r="F68" s="17">
        <v>42.6</v>
      </c>
      <c r="G68" s="9">
        <f>F68/F87*100</f>
        <v>4.6150246134646043E-2</v>
      </c>
      <c r="H68" s="9">
        <f t="shared" si="9"/>
        <v>330.30303030303025</v>
      </c>
      <c r="I68" s="10">
        <f t="shared" si="7"/>
        <v>10.65</v>
      </c>
    </row>
    <row r="69" spans="1:9" ht="26.25" customHeight="1" x14ac:dyDescent="0.3">
      <c r="A69" s="3" t="s">
        <v>59</v>
      </c>
      <c r="B69" s="17">
        <v>0</v>
      </c>
      <c r="C69" s="9">
        <f>B69/B87*100</f>
        <v>0</v>
      </c>
      <c r="D69" s="17">
        <v>1385</v>
      </c>
      <c r="E69" s="9">
        <f>D69/D87*100</f>
        <v>0.13071931203700235</v>
      </c>
      <c r="F69" s="17">
        <v>0</v>
      </c>
      <c r="G69" s="9">
        <f>F69/F87*100</f>
        <v>0</v>
      </c>
      <c r="H69" s="9" t="e">
        <f t="shared" si="9"/>
        <v>#DIV/0!</v>
      </c>
      <c r="I69" s="10">
        <f t="shared" si="7"/>
        <v>0</v>
      </c>
    </row>
    <row r="70" spans="1:9" ht="26.25" customHeight="1" x14ac:dyDescent="0.3">
      <c r="A70" s="3" t="s">
        <v>60</v>
      </c>
      <c r="B70" s="17">
        <f>B71</f>
        <v>2578.5</v>
      </c>
      <c r="C70" s="9">
        <f>B70/B87*100</f>
        <v>3.4195753281320247</v>
      </c>
      <c r="D70" s="17">
        <f>D71</f>
        <v>19451.7</v>
      </c>
      <c r="E70" s="9">
        <f>D70/D87*100</f>
        <v>1.8358937487004758</v>
      </c>
      <c r="F70" s="17">
        <f>F71</f>
        <v>2200.1</v>
      </c>
      <c r="G70" s="9">
        <f>F70/F87*100</f>
        <v>2.3834543784233513</v>
      </c>
      <c r="H70" s="9">
        <f t="shared" si="9"/>
        <v>-14.675198758968406</v>
      </c>
      <c r="I70" s="10">
        <f t="shared" si="7"/>
        <v>11.310579538035235</v>
      </c>
    </row>
    <row r="71" spans="1:9" ht="15" customHeight="1" x14ac:dyDescent="0.3">
      <c r="A71" s="3" t="s">
        <v>61</v>
      </c>
      <c r="B71" s="17">
        <v>2578.5</v>
      </c>
      <c r="C71" s="9">
        <f>B71/B87*100</f>
        <v>3.4195753281320247</v>
      </c>
      <c r="D71" s="17">
        <v>19451.7</v>
      </c>
      <c r="E71" s="9">
        <f>D71/D87*100</f>
        <v>1.8358937487004758</v>
      </c>
      <c r="F71" s="17">
        <v>2200.1</v>
      </c>
      <c r="G71" s="9">
        <f>F71/F87*100</f>
        <v>2.3834543784233513</v>
      </c>
      <c r="H71" s="9">
        <f t="shared" si="9"/>
        <v>-14.675198758968406</v>
      </c>
      <c r="I71" s="10">
        <f t="shared" si="7"/>
        <v>11.310579538035235</v>
      </c>
    </row>
    <row r="72" spans="1:9" ht="15" customHeight="1" x14ac:dyDescent="0.3">
      <c r="A72" s="3" t="s">
        <v>62</v>
      </c>
      <c r="B72" s="17">
        <f>SUM(B73:B76)</f>
        <v>1986.4</v>
      </c>
      <c r="C72" s="9">
        <f>B72/B87*100</f>
        <v>2.6343395120424486</v>
      </c>
      <c r="D72" s="17">
        <f>SUM(D73:D76)</f>
        <v>27400.5</v>
      </c>
      <c r="E72" s="9">
        <f>D72/D87*100</f>
        <v>2.5861187794006377</v>
      </c>
      <c r="F72" s="17">
        <f>SUM(F73:F76)</f>
        <v>1198.4000000000001</v>
      </c>
      <c r="G72" s="9">
        <f>F72/F87*100</f>
        <v>1.2982735907924843</v>
      </c>
      <c r="H72" s="9">
        <f t="shared" si="9"/>
        <v>-39.669754329440188</v>
      </c>
      <c r="I72" s="10">
        <f t="shared" si="7"/>
        <v>4.373642816736921</v>
      </c>
    </row>
    <row r="73" spans="1:9" ht="15" customHeight="1" x14ac:dyDescent="0.3">
      <c r="A73" s="3" t="s">
        <v>63</v>
      </c>
      <c r="B73" s="17">
        <v>347.8</v>
      </c>
      <c r="C73" s="9">
        <f>B73/B87*100</f>
        <v>0.46124812841742024</v>
      </c>
      <c r="D73" s="17">
        <v>2367.3000000000002</v>
      </c>
      <c r="E73" s="9">
        <f>D73/D87*100</f>
        <v>0.22343092229978029</v>
      </c>
      <c r="F73" s="17">
        <v>394.5</v>
      </c>
      <c r="G73" s="9">
        <f>F73/F87*100</f>
        <v>0.42737727934548975</v>
      </c>
      <c r="H73" s="9">
        <f t="shared" si="9"/>
        <v>13.427257044278321</v>
      </c>
      <c r="I73" s="10">
        <f t="shared" ref="I73:I100" si="10">F73/D73*100</f>
        <v>16.664554555823088</v>
      </c>
    </row>
    <row r="74" spans="1:9" ht="26.25" customHeight="1" x14ac:dyDescent="0.3">
      <c r="A74" s="3" t="s">
        <v>64</v>
      </c>
      <c r="B74" s="17">
        <v>908.6</v>
      </c>
      <c r="C74" s="9">
        <f>B74/B87*100</f>
        <v>1.204974265325095</v>
      </c>
      <c r="D74" s="17">
        <v>9874.6</v>
      </c>
      <c r="E74" s="9">
        <f>D74/D87*100</f>
        <v>0.93198622284518673</v>
      </c>
      <c r="F74" s="17">
        <v>86.5</v>
      </c>
      <c r="G74" s="9">
        <f>F74/F87*100</f>
        <v>9.3708833113776591E-2</v>
      </c>
      <c r="H74" s="9">
        <f t="shared" si="9"/>
        <v>-90.479859123926914</v>
      </c>
      <c r="I74" s="10">
        <f t="shared" si="10"/>
        <v>0.8759848500192412</v>
      </c>
    </row>
    <row r="75" spans="1:9" ht="15" customHeight="1" x14ac:dyDescent="0.3">
      <c r="A75" s="3" t="s">
        <v>65</v>
      </c>
      <c r="B75" s="17">
        <v>670.2</v>
      </c>
      <c r="C75" s="9">
        <f>B75/B87*100</f>
        <v>0.8888110858693361</v>
      </c>
      <c r="D75" s="17">
        <v>13627.1</v>
      </c>
      <c r="E75" s="9">
        <f>D75/D87*100</f>
        <v>1.2861553336169205</v>
      </c>
      <c r="F75" s="17">
        <v>717.4</v>
      </c>
      <c r="G75" s="9">
        <f>F75/F87*100</f>
        <v>0.77718747833321766</v>
      </c>
      <c r="H75" s="9">
        <f t="shared" si="9"/>
        <v>7.0426738287078479</v>
      </c>
      <c r="I75" s="10">
        <f t="shared" si="10"/>
        <v>5.264509690249576</v>
      </c>
    </row>
    <row r="76" spans="1:9" ht="26.25" customHeight="1" x14ac:dyDescent="0.3">
      <c r="A76" s="3" t="s">
        <v>66</v>
      </c>
      <c r="B76" s="17">
        <v>59.8</v>
      </c>
      <c r="C76" s="9">
        <f>B76/B87*100</f>
        <v>7.9306032430597265E-2</v>
      </c>
      <c r="D76" s="17">
        <v>1531.5</v>
      </c>
      <c r="E76" s="9">
        <f>D76/D87*100</f>
        <v>0.14454630063875026</v>
      </c>
      <c r="F76" s="17">
        <v>0</v>
      </c>
      <c r="G76" s="9">
        <f>F76/F87*100</f>
        <v>0</v>
      </c>
      <c r="H76" s="9">
        <f t="shared" si="9"/>
        <v>-100</v>
      </c>
      <c r="I76" s="10">
        <f t="shared" si="10"/>
        <v>0</v>
      </c>
    </row>
    <row r="77" spans="1:9" ht="26.25" customHeight="1" x14ac:dyDescent="0.3">
      <c r="A77" s="3" t="s">
        <v>67</v>
      </c>
      <c r="B77" s="17">
        <f>SUM(B78:B79)</f>
        <v>1248.3</v>
      </c>
      <c r="C77" s="9">
        <f>B77/B87*100</f>
        <v>1.6554802722928856</v>
      </c>
      <c r="D77" s="17">
        <f>SUM(D78:D79)</f>
        <v>22628.5</v>
      </c>
      <c r="E77" s="9">
        <f>D77/D87*100</f>
        <v>2.1357270414652043</v>
      </c>
      <c r="F77" s="17">
        <f>SUM(F78:F79)</f>
        <v>1452.6</v>
      </c>
      <c r="G77" s="9">
        <f>F77/F87*100</f>
        <v>1.5736583928447616</v>
      </c>
      <c r="H77" s="9">
        <f t="shared" si="9"/>
        <v>16.366258111031001</v>
      </c>
      <c r="I77" s="10">
        <f t="shared" si="10"/>
        <v>6.419338444881455</v>
      </c>
    </row>
    <row r="78" spans="1:9" ht="15" customHeight="1" x14ac:dyDescent="0.3">
      <c r="A78" s="3" t="s">
        <v>68</v>
      </c>
      <c r="B78" s="17">
        <v>83.6</v>
      </c>
      <c r="C78" s="9">
        <f>B78/B87*100</f>
        <v>0.11086930286284168</v>
      </c>
      <c r="D78" s="17">
        <v>12510</v>
      </c>
      <c r="E78" s="9">
        <f t="shared" ref="E78:G78" si="11">D78/D87*100</f>
        <v>1.1807210061970395</v>
      </c>
      <c r="F78" s="17">
        <v>58.3</v>
      </c>
      <c r="G78" s="9">
        <f t="shared" si="11"/>
        <v>6.3158670179574272E-2</v>
      </c>
      <c r="H78" s="9">
        <f t="shared" si="9"/>
        <v>-30.263157894736835</v>
      </c>
      <c r="I78" s="10">
        <f t="shared" si="10"/>
        <v>0.46602717825739404</v>
      </c>
    </row>
    <row r="79" spans="1:9" ht="15" customHeight="1" x14ac:dyDescent="0.3">
      <c r="A79" s="3" t="s">
        <v>69</v>
      </c>
      <c r="B79" s="17">
        <v>1164.7</v>
      </c>
      <c r="C79" s="9">
        <f>B79/B87*100</f>
        <v>1.5446109694300441</v>
      </c>
      <c r="D79" s="17">
        <v>10118.5</v>
      </c>
      <c r="E79" s="9">
        <f t="shared" ref="E79:G79" si="12">D79/D87*100</f>
        <v>0.95500603526816485</v>
      </c>
      <c r="F79" s="17">
        <v>1394.3</v>
      </c>
      <c r="G79" s="9">
        <f t="shared" si="12"/>
        <v>1.5104997226651873</v>
      </c>
      <c r="H79" s="9">
        <f t="shared" si="9"/>
        <v>19.713230874903402</v>
      </c>
      <c r="I79" s="10">
        <f t="shared" si="10"/>
        <v>13.77971043138805</v>
      </c>
    </row>
    <row r="80" spans="1:9" ht="26.25" customHeight="1" x14ac:dyDescent="0.3">
      <c r="A80" s="3" t="s">
        <v>70</v>
      </c>
      <c r="B80" s="17">
        <f>B81</f>
        <v>213.7</v>
      </c>
      <c r="C80" s="9">
        <f>B80/B87*100</f>
        <v>0.2834063399735558</v>
      </c>
      <c r="D80" s="17">
        <f>D81</f>
        <v>1930.1</v>
      </c>
      <c r="E80" s="9">
        <f t="shared" ref="E80:G80" si="13">D80/D87*100</f>
        <v>0.18216703549647528</v>
      </c>
      <c r="F80" s="17">
        <f>F81</f>
        <v>321.7</v>
      </c>
      <c r="G80" s="9">
        <f t="shared" si="13"/>
        <v>0.34851019205435757</v>
      </c>
      <c r="H80" s="9">
        <f t="shared" si="9"/>
        <v>50.53813757604118</v>
      </c>
      <c r="I80" s="10">
        <f t="shared" si="10"/>
        <v>16.667530179783434</v>
      </c>
    </row>
    <row r="81" spans="1:9" ht="26.25" customHeight="1" x14ac:dyDescent="0.3">
      <c r="A81" s="3" t="s">
        <v>71</v>
      </c>
      <c r="B81" s="17">
        <v>213.7</v>
      </c>
      <c r="C81" s="9">
        <f>B81/B87*100</f>
        <v>0.2834063399735558</v>
      </c>
      <c r="D81" s="17">
        <v>1930.1</v>
      </c>
      <c r="E81" s="9">
        <f t="shared" ref="E81:G81" si="14">D81/D87*100</f>
        <v>0.18216703549647528</v>
      </c>
      <c r="F81" s="17">
        <v>321.7</v>
      </c>
      <c r="G81" s="9">
        <f t="shared" si="14"/>
        <v>0.34851019205435757</v>
      </c>
      <c r="H81" s="9">
        <f t="shared" si="9"/>
        <v>50.53813757604118</v>
      </c>
      <c r="I81" s="10">
        <f t="shared" si="10"/>
        <v>16.667530179783434</v>
      </c>
    </row>
    <row r="82" spans="1:9" ht="39" customHeight="1" x14ac:dyDescent="0.3">
      <c r="A82" s="3" t="s">
        <v>72</v>
      </c>
      <c r="B82" s="17">
        <f>B83</f>
        <v>0</v>
      </c>
      <c r="C82" s="9">
        <f>B82/B87*100</f>
        <v>0</v>
      </c>
      <c r="D82" s="17">
        <f>D83</f>
        <v>6503.9</v>
      </c>
      <c r="E82" s="9">
        <f t="shared" ref="E82:G82" si="15">D82/D87*100</f>
        <v>0.6138522263952777</v>
      </c>
      <c r="F82" s="17">
        <f>F83</f>
        <v>0</v>
      </c>
      <c r="G82" s="9">
        <f t="shared" si="15"/>
        <v>0</v>
      </c>
      <c r="H82" s="9" t="e">
        <f t="shared" si="9"/>
        <v>#DIV/0!</v>
      </c>
      <c r="I82" s="10">
        <f t="shared" si="10"/>
        <v>0</v>
      </c>
    </row>
    <row r="83" spans="1:9" ht="39" customHeight="1" x14ac:dyDescent="0.3">
      <c r="A83" s="3" t="s">
        <v>73</v>
      </c>
      <c r="B83" s="17">
        <v>0</v>
      </c>
      <c r="C83" s="9">
        <f>B83/B87*100</f>
        <v>0</v>
      </c>
      <c r="D83" s="17">
        <v>6503.9</v>
      </c>
      <c r="E83" s="9">
        <f t="shared" ref="E83:G83" si="16">D83/D87*100</f>
        <v>0.6138522263952777</v>
      </c>
      <c r="F83" s="17">
        <v>0</v>
      </c>
      <c r="G83" s="9">
        <f t="shared" si="16"/>
        <v>0</v>
      </c>
      <c r="H83" s="9" t="e">
        <f t="shared" si="9"/>
        <v>#DIV/0!</v>
      </c>
      <c r="I83" s="10">
        <f t="shared" si="10"/>
        <v>0</v>
      </c>
    </row>
    <row r="84" spans="1:9" ht="90" customHeight="1" x14ac:dyDescent="0.3">
      <c r="A84" s="3" t="s">
        <v>74</v>
      </c>
      <c r="B84" s="17">
        <f>SUM(B85:B86)</f>
        <v>3792.5</v>
      </c>
      <c r="C84" s="9">
        <f>B84/B87*100</f>
        <v>5.0295673577431463</v>
      </c>
      <c r="D84" s="17">
        <f>SUM(D85:D86)</f>
        <v>18590.5</v>
      </c>
      <c r="E84" s="9">
        <f t="shared" ref="E84:G84" si="17">D84/D87*100</f>
        <v>1.7546118198006444</v>
      </c>
      <c r="F84" s="17">
        <f>SUM(F85:F86)</f>
        <v>3745.3</v>
      </c>
      <c r="G84" s="9">
        <f t="shared" si="17"/>
        <v>4.0574299729598557</v>
      </c>
      <c r="H84" s="9">
        <f t="shared" si="9"/>
        <v>-1.2445616348055353</v>
      </c>
      <c r="I84" s="10">
        <f t="shared" si="10"/>
        <v>20.146311288023455</v>
      </c>
    </row>
    <row r="85" spans="1:9" ht="64.5" customHeight="1" x14ac:dyDescent="0.3">
      <c r="A85" s="3" t="s">
        <v>75</v>
      </c>
      <c r="B85" s="17">
        <v>1512.7</v>
      </c>
      <c r="C85" s="9">
        <f>B85/B87*100</f>
        <v>2.0061243354141221</v>
      </c>
      <c r="D85" s="17">
        <v>10265</v>
      </c>
      <c r="E85" s="9">
        <f t="shared" ref="E85:G85" si="18">D85/D87*100</f>
        <v>0.96883302386991288</v>
      </c>
      <c r="F85" s="17">
        <v>1710.8</v>
      </c>
      <c r="G85" s="9">
        <f t="shared" si="18"/>
        <v>1.8533765513416067</v>
      </c>
      <c r="H85" s="9">
        <f t="shared" si="9"/>
        <v>13.095788986580288</v>
      </c>
      <c r="I85" s="10">
        <f t="shared" si="10"/>
        <v>16.666341938626399</v>
      </c>
    </row>
    <row r="86" spans="1:9" ht="26.25" customHeight="1" x14ac:dyDescent="0.3">
      <c r="A86" s="3" t="s">
        <v>76</v>
      </c>
      <c r="B86" s="17">
        <v>2279.8000000000002</v>
      </c>
      <c r="C86" s="9">
        <f>B86/B87*100</f>
        <v>3.0234430223290247</v>
      </c>
      <c r="D86" s="17">
        <v>8325.5</v>
      </c>
      <c r="E86" s="9">
        <f t="shared" ref="E86:G86" si="19">D86/D87*100</f>
        <v>0.78577879593073152</v>
      </c>
      <c r="F86" s="17">
        <v>2034.5</v>
      </c>
      <c r="G86" s="9">
        <f t="shared" si="19"/>
        <v>2.2040534216182484</v>
      </c>
      <c r="H86" s="9">
        <f t="shared" si="9"/>
        <v>-10.759715764540758</v>
      </c>
      <c r="I86" s="10">
        <f t="shared" si="10"/>
        <v>24.436970752507357</v>
      </c>
    </row>
    <row r="87" spans="1:9" s="14" customFormat="1" ht="15" customHeight="1" x14ac:dyDescent="0.3">
      <c r="A87" s="12" t="s">
        <v>77</v>
      </c>
      <c r="B87" s="16">
        <f>B43+B50+B52+B55+B59+B63+B70+B72+B77+B80+B82+B84</f>
        <v>75404.100000000006</v>
      </c>
      <c r="C87" s="13">
        <f>C43+C50+C52+C55+C59+C63+C70+C72+C77+C80+C82+C84</f>
        <v>99.999999999999986</v>
      </c>
      <c r="D87" s="16">
        <f>D43+D50+D52+D55+D59+D63+D70+D72+D77+D80+D82+D84</f>
        <v>1059522.0999999999</v>
      </c>
      <c r="E87" s="13"/>
      <c r="F87" s="16">
        <f>F43+F50+F52+F55+F59+F63+F70+F72+F77+F80+F82+F84</f>
        <v>92307.200000000012</v>
      </c>
      <c r="G87" s="13"/>
      <c r="H87" s="9">
        <f t="shared" si="9"/>
        <v>22.416685564843291</v>
      </c>
      <c r="I87" s="10">
        <f t="shared" si="10"/>
        <v>8.712154281633202</v>
      </c>
    </row>
    <row r="88" spans="1:9" ht="115.5" customHeight="1" x14ac:dyDescent="0.3">
      <c r="A88" s="3" t="s">
        <v>78</v>
      </c>
      <c r="B88" s="17">
        <v>20577.099999999999</v>
      </c>
      <c r="C88" s="9">
        <f>B88/B87*100</f>
        <v>27.289099664341855</v>
      </c>
      <c r="D88" s="17">
        <v>202791.4</v>
      </c>
      <c r="E88" s="9">
        <f t="shared" ref="E88:G88" si="20">D88/D87*100</f>
        <v>19.139893353805459</v>
      </c>
      <c r="F88" s="17">
        <v>23922.3</v>
      </c>
      <c r="G88" s="9">
        <f t="shared" si="20"/>
        <v>25.915963218470495</v>
      </c>
      <c r="H88" s="9">
        <f t="shared" si="9"/>
        <v>16.256906949958932</v>
      </c>
      <c r="I88" s="10">
        <f t="shared" si="10"/>
        <v>11.79650616347636</v>
      </c>
    </row>
    <row r="89" spans="1:9" ht="51.75" customHeight="1" x14ac:dyDescent="0.3">
      <c r="A89" s="3" t="s">
        <v>79</v>
      </c>
      <c r="B89" s="17">
        <v>6416.1</v>
      </c>
      <c r="C89" s="9">
        <f>B89/B87*100</f>
        <v>8.5089537571564406</v>
      </c>
      <c r="D89" s="17">
        <v>334735.59999999998</v>
      </c>
      <c r="E89" s="9">
        <f t="shared" ref="E89:G89" si="21">D89/D87*100</f>
        <v>31.593073896240583</v>
      </c>
      <c r="F89" s="17">
        <v>10598.1</v>
      </c>
      <c r="G89" s="9">
        <f t="shared" si="21"/>
        <v>11.481336233793247</v>
      </c>
      <c r="H89" s="9">
        <f t="shared" si="9"/>
        <v>65.17978211062794</v>
      </c>
      <c r="I89" s="10">
        <f t="shared" si="10"/>
        <v>3.1661108050652516</v>
      </c>
    </row>
    <row r="90" spans="1:9" ht="26.25" customHeight="1" x14ac:dyDescent="0.3">
      <c r="A90" s="3" t="s">
        <v>80</v>
      </c>
      <c r="B90" s="17">
        <v>1238.8</v>
      </c>
      <c r="C90" s="9">
        <f>B90/B87*100</f>
        <v>1.6428814878766538</v>
      </c>
      <c r="D90" s="17">
        <v>8492</v>
      </c>
      <c r="E90" s="9">
        <f t="shared" ref="E90:G90" si="22">D90/D87*100</f>
        <v>0.8014934280275986</v>
      </c>
      <c r="F90" s="17">
        <v>1124.0999999999999</v>
      </c>
      <c r="G90" s="9">
        <f t="shared" si="22"/>
        <v>1.2177814948346388</v>
      </c>
      <c r="H90" s="9">
        <f t="shared" si="9"/>
        <v>-9.2589602841459566</v>
      </c>
      <c r="I90" s="10">
        <f t="shared" si="10"/>
        <v>13.237164390014131</v>
      </c>
    </row>
    <row r="91" spans="1:9" ht="51.75" customHeight="1" x14ac:dyDescent="0.3">
      <c r="A91" s="3" t="s">
        <v>81</v>
      </c>
      <c r="B91" s="17">
        <v>0</v>
      </c>
      <c r="C91" s="9">
        <f>B91/B87*100</f>
        <v>0</v>
      </c>
      <c r="D91" s="17">
        <v>16233.4</v>
      </c>
      <c r="E91" s="9">
        <f t="shared" ref="E91:G91" si="23">D91/D87*100</f>
        <v>1.5321435956833747</v>
      </c>
      <c r="F91" s="17">
        <v>0</v>
      </c>
      <c r="G91" s="9">
        <f t="shared" si="23"/>
        <v>0</v>
      </c>
      <c r="H91" s="9" t="e">
        <f t="shared" si="9"/>
        <v>#DIV/0!</v>
      </c>
      <c r="I91" s="10">
        <f t="shared" si="10"/>
        <v>0</v>
      </c>
    </row>
    <row r="92" spans="1:9" ht="15" customHeight="1" x14ac:dyDescent="0.3">
      <c r="A92" s="3" t="s">
        <v>82</v>
      </c>
      <c r="B92" s="17">
        <v>5181.8999999999996</v>
      </c>
      <c r="C92" s="9">
        <f>B92/B87*100</f>
        <v>6.872172733312909</v>
      </c>
      <c r="D92" s="17">
        <v>63840</v>
      </c>
      <c r="E92" s="9">
        <f t="shared" ref="E92:G92" si="24">D92/D87*100</f>
        <v>6.0253580364203838</v>
      </c>
      <c r="F92" s="17">
        <v>5673.8</v>
      </c>
      <c r="G92" s="9">
        <f t="shared" si="24"/>
        <v>6.14664944879706</v>
      </c>
      <c r="H92" s="9">
        <f t="shared" si="9"/>
        <v>9.4926571334838599</v>
      </c>
      <c r="I92" s="10">
        <f t="shared" si="10"/>
        <v>8.8875313283208026</v>
      </c>
    </row>
    <row r="93" spans="1:9" ht="51.75" customHeight="1" x14ac:dyDescent="0.3">
      <c r="A93" s="3" t="s">
        <v>83</v>
      </c>
      <c r="B93" s="17">
        <v>41455.4</v>
      </c>
      <c r="C93" s="9">
        <f>B93/B87*100</f>
        <v>54.977647104069938</v>
      </c>
      <c r="D93" s="17">
        <v>403605.2</v>
      </c>
      <c r="E93" s="9">
        <f t="shared" ref="E93:G93" si="25">D93/D87*100</f>
        <v>38.093136518813537</v>
      </c>
      <c r="F93" s="17">
        <v>50566</v>
      </c>
      <c r="G93" s="9">
        <f t="shared" si="25"/>
        <v>54.780125494002633</v>
      </c>
      <c r="H93" s="9">
        <f t="shared" si="9"/>
        <v>21.976871529402686</v>
      </c>
      <c r="I93" s="10">
        <f t="shared" si="10"/>
        <v>12.52857990927768</v>
      </c>
    </row>
    <row r="94" spans="1:9" ht="42" customHeight="1" x14ac:dyDescent="0.3">
      <c r="A94" s="3" t="s">
        <v>84</v>
      </c>
      <c r="B94" s="17">
        <v>0</v>
      </c>
      <c r="C94" s="9">
        <f>B94/B87*100</f>
        <v>0</v>
      </c>
      <c r="D94" s="17">
        <v>6503.9</v>
      </c>
      <c r="E94" s="9">
        <f t="shared" ref="E94:G94" si="26">D94/D87*100</f>
        <v>0.6138522263952777</v>
      </c>
      <c r="F94" s="17">
        <v>0</v>
      </c>
      <c r="G94" s="9">
        <f t="shared" si="26"/>
        <v>0</v>
      </c>
      <c r="H94" s="9" t="e">
        <f t="shared" si="9"/>
        <v>#DIV/0!</v>
      </c>
      <c r="I94" s="10">
        <f t="shared" si="10"/>
        <v>0</v>
      </c>
    </row>
    <row r="95" spans="1:9" ht="15" customHeight="1" x14ac:dyDescent="0.3">
      <c r="A95" s="3" t="s">
        <v>85</v>
      </c>
      <c r="B95" s="17">
        <f>SUM(B96:B100)</f>
        <v>493.99999999999994</v>
      </c>
      <c r="C95" s="9">
        <f>B95/B87*100</f>
        <v>0.6551367896440643</v>
      </c>
      <c r="D95" s="17">
        <f>SUM(D96:D100)</f>
        <v>23320.6</v>
      </c>
      <c r="E95" s="9">
        <f t="shared" ref="E95:G95" si="27">D95/D87*100</f>
        <v>2.2010489446138028</v>
      </c>
      <c r="F95" s="17">
        <f>SUM(F96:F100)</f>
        <v>422.9</v>
      </c>
      <c r="G95" s="9">
        <f t="shared" si="27"/>
        <v>0.45814411010192047</v>
      </c>
      <c r="H95" s="9">
        <f t="shared" si="9"/>
        <v>-14.392712550607285</v>
      </c>
      <c r="I95" s="10">
        <f t="shared" si="10"/>
        <v>1.8134181796351723</v>
      </c>
    </row>
    <row r="96" spans="1:9" ht="77.25" customHeight="1" x14ac:dyDescent="0.3">
      <c r="A96" s="3" t="s">
        <v>86</v>
      </c>
      <c r="B96" s="17">
        <v>449.9</v>
      </c>
      <c r="C96" s="9">
        <f>B96/B87*100</f>
        <v>0.5966519061960821</v>
      </c>
      <c r="D96" s="17">
        <v>1000</v>
      </c>
      <c r="E96" s="9">
        <f t="shared" ref="E96:G96" si="28">D96/D87*100</f>
        <v>9.4382174755958392E-2</v>
      </c>
      <c r="F96" s="17">
        <v>368</v>
      </c>
      <c r="G96" s="9">
        <f t="shared" si="28"/>
        <v>0.39866879290022872</v>
      </c>
      <c r="H96" s="9">
        <f t="shared" si="9"/>
        <v>-18.204045343409646</v>
      </c>
      <c r="I96" s="10">
        <f t="shared" si="10"/>
        <v>36.799999999999997</v>
      </c>
    </row>
    <row r="97" spans="1:9" ht="15" customHeight="1" x14ac:dyDescent="0.3">
      <c r="A97" s="3" t="s">
        <v>87</v>
      </c>
      <c r="B97" s="17">
        <v>42.2</v>
      </c>
      <c r="C97" s="9">
        <f>B97/B87*100</f>
        <v>5.5965126564735873E-2</v>
      </c>
      <c r="D97" s="17">
        <v>10.5</v>
      </c>
      <c r="E97" s="9">
        <f>D97/D87*100</f>
        <v>9.9101283493756298E-4</v>
      </c>
      <c r="F97" s="17">
        <v>10.5</v>
      </c>
      <c r="G97" s="9">
        <f>F97/F87*100</f>
        <v>1.1375060666990223E-2</v>
      </c>
      <c r="H97" s="9">
        <f t="shared" si="9"/>
        <v>-75.118483412322277</v>
      </c>
      <c r="I97" s="10">
        <f t="shared" si="10"/>
        <v>100</v>
      </c>
    </row>
    <row r="98" spans="1:9" ht="26.25" customHeight="1" x14ac:dyDescent="0.3">
      <c r="A98" s="3" t="s">
        <v>88</v>
      </c>
      <c r="B98" s="17">
        <v>1.9</v>
      </c>
      <c r="C98" s="9">
        <f>B98/B87*100</f>
        <v>2.5197568832464015E-3</v>
      </c>
      <c r="D98" s="17">
        <v>286.3</v>
      </c>
      <c r="E98" s="9">
        <f>D98/D87*100</f>
        <v>2.7021616632630883E-2</v>
      </c>
      <c r="F98" s="17">
        <v>44.4</v>
      </c>
      <c r="G98" s="9">
        <f>F98/F87*100</f>
        <v>4.8100256534701506E-2</v>
      </c>
      <c r="H98" s="9">
        <f t="shared" si="9"/>
        <v>2236.8421052631579</v>
      </c>
      <c r="I98" s="10">
        <f t="shared" si="10"/>
        <v>15.508208173244848</v>
      </c>
    </row>
    <row r="99" spans="1:9" ht="15" customHeight="1" x14ac:dyDescent="0.3">
      <c r="A99" s="3" t="s">
        <v>89</v>
      </c>
      <c r="B99" s="17">
        <v>0</v>
      </c>
      <c r="C99" s="9">
        <f>B99/B87*100</f>
        <v>0</v>
      </c>
      <c r="D99" s="17">
        <v>22023.8</v>
      </c>
      <c r="E99" s="9">
        <f>D99/D87*100</f>
        <v>2.0786541403902761</v>
      </c>
      <c r="F99" s="17">
        <v>0</v>
      </c>
      <c r="G99" s="9">
        <f>F99/F87*100</f>
        <v>0</v>
      </c>
      <c r="H99" s="9" t="e">
        <f t="shared" si="9"/>
        <v>#DIV/0!</v>
      </c>
      <c r="I99" s="10">
        <f t="shared" si="10"/>
        <v>0</v>
      </c>
    </row>
    <row r="100" spans="1:9" ht="15" customHeight="1" x14ac:dyDescent="0.3">
      <c r="A100" s="3" t="s">
        <v>90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9"/>
        <v>#DIV/0!</v>
      </c>
      <c r="I100" s="10" t="e">
        <f t="shared" si="10"/>
        <v>#DIV/0!</v>
      </c>
    </row>
    <row r="101" spans="1:9" ht="26.25" customHeight="1" x14ac:dyDescent="0.3">
      <c r="A101" s="3" t="s">
        <v>91</v>
      </c>
      <c r="B101" s="17">
        <f>B42-B87</f>
        <v>6628.8999999999942</v>
      </c>
      <c r="C101" s="9"/>
      <c r="D101" s="17">
        <f>D42-D87</f>
        <v>-176091.09999999974</v>
      </c>
      <c r="E101" s="9"/>
      <c r="F101" s="17">
        <f>F42-F87</f>
        <v>471.29999999998836</v>
      </c>
      <c r="G101" s="9"/>
      <c r="H101" s="9"/>
      <c r="I101" s="9"/>
    </row>
    <row r="102" spans="1:9" x14ac:dyDescent="0.3">
      <c r="A102" s="26" t="s">
        <v>92</v>
      </c>
      <c r="B102" s="27"/>
      <c r="C102" s="27"/>
      <c r="D102" s="27"/>
      <c r="E102" s="27"/>
      <c r="F102" s="27"/>
      <c r="G102" s="27"/>
      <c r="H102" s="27"/>
      <c r="I102" s="28"/>
    </row>
    <row r="103" spans="1:9" ht="64.5" customHeight="1" x14ac:dyDescent="0.3">
      <c r="A103" s="3" t="s">
        <v>93</v>
      </c>
      <c r="B103" s="7"/>
      <c r="C103" s="8"/>
      <c r="D103" s="8"/>
      <c r="E103" s="8"/>
      <c r="F103" s="8"/>
      <c r="G103" s="8"/>
      <c r="H103" s="8"/>
      <c r="I103" s="8"/>
    </row>
    <row r="104" spans="1:9" ht="39" customHeight="1" x14ac:dyDescent="0.3">
      <c r="A104" s="3" t="s">
        <v>94</v>
      </c>
      <c r="B104" s="20">
        <v>0</v>
      </c>
      <c r="C104" s="20"/>
      <c r="D104" s="20">
        <v>35469.199999999997</v>
      </c>
      <c r="E104" s="20"/>
      <c r="F104" s="20">
        <v>0</v>
      </c>
      <c r="G104" s="8"/>
      <c r="H104" s="8"/>
      <c r="I104" s="8"/>
    </row>
    <row r="105" spans="1:9" ht="39" customHeight="1" x14ac:dyDescent="0.3">
      <c r="A105" s="3" t="s">
        <v>95</v>
      </c>
      <c r="B105" s="20">
        <v>-5912</v>
      </c>
      <c r="C105" s="20"/>
      <c r="D105" s="20">
        <v>-35469.199999999997</v>
      </c>
      <c r="E105" s="20"/>
      <c r="F105" s="20">
        <v>-6823.1</v>
      </c>
      <c r="G105" s="8"/>
      <c r="H105" s="8"/>
      <c r="I105" s="8"/>
    </row>
    <row r="106" spans="1:9" ht="39" customHeight="1" x14ac:dyDescent="0.3">
      <c r="A106" s="3" t="s">
        <v>96</v>
      </c>
      <c r="B106" s="20">
        <v>0</v>
      </c>
      <c r="C106" s="20"/>
      <c r="D106" s="20">
        <v>0</v>
      </c>
      <c r="E106" s="20"/>
      <c r="F106" s="20">
        <v>0</v>
      </c>
      <c r="G106" s="8"/>
      <c r="H106" s="8"/>
      <c r="I106" s="8"/>
    </row>
    <row r="107" spans="1:9" ht="51.75" customHeight="1" x14ac:dyDescent="0.3">
      <c r="A107" s="3" t="s">
        <v>97</v>
      </c>
      <c r="B107" s="20">
        <v>0</v>
      </c>
      <c r="C107" s="20"/>
      <c r="D107" s="20">
        <v>0</v>
      </c>
      <c r="E107" s="20"/>
      <c r="F107" s="20">
        <v>0</v>
      </c>
      <c r="G107" s="8"/>
      <c r="H107" s="8"/>
      <c r="I107" s="8"/>
    </row>
    <row r="108" spans="1:9" ht="51.75" customHeight="1" x14ac:dyDescent="0.3">
      <c r="A108" s="3" t="s">
        <v>98</v>
      </c>
      <c r="B108" s="20">
        <v>0</v>
      </c>
      <c r="C108" s="20"/>
      <c r="D108" s="20">
        <v>0</v>
      </c>
      <c r="E108" s="20"/>
      <c r="F108" s="20">
        <v>0</v>
      </c>
      <c r="G108" s="8"/>
      <c r="H108" s="8"/>
      <c r="I108" s="8"/>
    </row>
    <row r="109" spans="1:9" ht="39" customHeight="1" x14ac:dyDescent="0.3">
      <c r="A109" s="3" t="s">
        <v>99</v>
      </c>
      <c r="B109" s="20">
        <v>0</v>
      </c>
      <c r="C109" s="20"/>
      <c r="D109" s="20">
        <v>0</v>
      </c>
      <c r="E109" s="20"/>
      <c r="F109" s="20">
        <v>0</v>
      </c>
      <c r="G109" s="8"/>
      <c r="H109" s="8"/>
      <c r="I109" s="8"/>
    </row>
    <row r="110" spans="1:9" ht="39" customHeight="1" x14ac:dyDescent="0.3">
      <c r="A110" s="3" t="s">
        <v>100</v>
      </c>
      <c r="B110" s="20">
        <v>-717</v>
      </c>
      <c r="C110" s="20"/>
      <c r="D110" s="20">
        <v>48457.3</v>
      </c>
      <c r="E110" s="20"/>
      <c r="F110" s="20">
        <v>6351.6</v>
      </c>
      <c r="G110" s="8"/>
      <c r="H110" s="8"/>
      <c r="I110" s="8"/>
    </row>
    <row r="111" spans="1:9" ht="39" customHeight="1" x14ac:dyDescent="0.3">
      <c r="A111" s="3" t="s">
        <v>101</v>
      </c>
      <c r="B111" s="21">
        <f t="shared" ref="B111" si="29">SUM(B104:B110)</f>
        <v>-6629</v>
      </c>
      <c r="C111" s="21"/>
      <c r="D111" s="21">
        <f t="shared" ref="D111:F111" si="30">SUM(D104:D110)</f>
        <v>48457.3</v>
      </c>
      <c r="E111" s="21"/>
      <c r="F111" s="21">
        <f t="shared" si="30"/>
        <v>-471.5</v>
      </c>
      <c r="G111" s="7"/>
      <c r="H111" s="7"/>
      <c r="I111" s="8"/>
    </row>
    <row r="112" spans="1:9" x14ac:dyDescent="0.3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3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 xr:uid="{00000000-0009-0000-0000-000000000000}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2026-03-11T12:13:35Z</dcterms:modified>
</cp:coreProperties>
</file>