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Информация" sheetId="1" r:id="rId1"/>
  </sheets>
  <definedNames>
    <definedName name="_xlnm._FilterDatabase" localSheetId="0" hidden="1">Информация!$A$6:$I$113</definedName>
  </definedNames>
  <calcPr calcId="125725"/>
</workbook>
</file>

<file path=xl/calcChain.xml><?xml version="1.0" encoding="utf-8"?>
<calcChain xmlns="http://schemas.openxmlformats.org/spreadsheetml/2006/main">
  <c r="B9" i="1"/>
  <c r="B8" s="1"/>
  <c r="B11"/>
  <c r="B12"/>
  <c r="B14"/>
  <c r="B19"/>
  <c r="B25"/>
  <c r="B32"/>
  <c r="B31" s="1"/>
  <c r="B33"/>
  <c r="B42" l="1"/>
  <c r="F56"/>
  <c r="D56"/>
  <c r="B56"/>
  <c r="I57"/>
  <c r="H57"/>
  <c r="D97"/>
  <c r="B113"/>
  <c r="F52" l="1"/>
  <c r="D52"/>
  <c r="D84"/>
  <c r="H55"/>
  <c r="I55"/>
  <c r="H53"/>
  <c r="I53"/>
  <c r="F25" l="1"/>
  <c r="I22" l="1"/>
  <c r="H37"/>
  <c r="D113"/>
  <c r="I10"/>
  <c r="I13"/>
  <c r="I15"/>
  <c r="I17"/>
  <c r="I18"/>
  <c r="I24"/>
  <c r="I26"/>
  <c r="I27"/>
  <c r="I28"/>
  <c r="I29"/>
  <c r="I30"/>
  <c r="I34"/>
  <c r="I36"/>
  <c r="I37"/>
  <c r="I41"/>
  <c r="I44"/>
  <c r="I45"/>
  <c r="I46"/>
  <c r="I47"/>
  <c r="I48"/>
  <c r="I49"/>
  <c r="I51"/>
  <c r="I54"/>
  <c r="I58"/>
  <c r="I59"/>
  <c r="I60"/>
  <c r="I62"/>
  <c r="I63"/>
  <c r="I64"/>
  <c r="I66"/>
  <c r="I67"/>
  <c r="I68"/>
  <c r="I69"/>
  <c r="I70"/>
  <c r="I71"/>
  <c r="I73"/>
  <c r="I75"/>
  <c r="I76"/>
  <c r="I77"/>
  <c r="I78"/>
  <c r="I80"/>
  <c r="I81"/>
  <c r="I83"/>
  <c r="I85"/>
  <c r="I87"/>
  <c r="I88"/>
  <c r="I90"/>
  <c r="I91"/>
  <c r="I92"/>
  <c r="I93"/>
  <c r="I94"/>
  <c r="I95"/>
  <c r="I96"/>
  <c r="I98"/>
  <c r="I99"/>
  <c r="I100"/>
  <c r="I101"/>
  <c r="I102"/>
  <c r="H10"/>
  <c r="H13"/>
  <c r="H15"/>
  <c r="H16"/>
  <c r="H18"/>
  <c r="H22"/>
  <c r="H24"/>
  <c r="H27"/>
  <c r="H28"/>
  <c r="H29"/>
  <c r="H30"/>
  <c r="H34"/>
  <c r="H41"/>
  <c r="F33"/>
  <c r="F32" s="1"/>
  <c r="D33"/>
  <c r="D25"/>
  <c r="I25" s="1"/>
  <c r="F19"/>
  <c r="D19"/>
  <c r="F9"/>
  <c r="D9"/>
  <c r="F14"/>
  <c r="D14"/>
  <c r="F12"/>
  <c r="F11" s="1"/>
  <c r="D12"/>
  <c r="D11" s="1"/>
  <c r="F8" l="1"/>
  <c r="I14"/>
  <c r="F31"/>
  <c r="I33"/>
  <c r="I11"/>
  <c r="D32"/>
  <c r="I32" s="1"/>
  <c r="D8"/>
  <c r="I9"/>
  <c r="H11"/>
  <c r="H14"/>
  <c r="H33"/>
  <c r="I12"/>
  <c r="H12"/>
  <c r="H9"/>
  <c r="F97"/>
  <c r="H44"/>
  <c r="H46"/>
  <c r="H48"/>
  <c r="H51"/>
  <c r="H58"/>
  <c r="H59"/>
  <c r="H60"/>
  <c r="H62"/>
  <c r="H63"/>
  <c r="H64"/>
  <c r="H66"/>
  <c r="H67"/>
  <c r="H68"/>
  <c r="H69"/>
  <c r="H70"/>
  <c r="H71"/>
  <c r="H73"/>
  <c r="H75"/>
  <c r="H76"/>
  <c r="H77"/>
  <c r="H78"/>
  <c r="H80"/>
  <c r="H81"/>
  <c r="H83"/>
  <c r="H85"/>
  <c r="H87"/>
  <c r="H88"/>
  <c r="H90"/>
  <c r="H91"/>
  <c r="H92"/>
  <c r="H93"/>
  <c r="H94"/>
  <c r="H95"/>
  <c r="H96"/>
  <c r="H98"/>
  <c r="H99"/>
  <c r="H100"/>
  <c r="H101"/>
  <c r="H102"/>
  <c r="H49"/>
  <c r="H54"/>
  <c r="H47"/>
  <c r="H45"/>
  <c r="F86"/>
  <c r="D86"/>
  <c r="F84"/>
  <c r="F82"/>
  <c r="D82"/>
  <c r="F79"/>
  <c r="D79"/>
  <c r="F74"/>
  <c r="D74"/>
  <c r="F72"/>
  <c r="D72"/>
  <c r="F65"/>
  <c r="D65"/>
  <c r="F61"/>
  <c r="D61"/>
  <c r="I52"/>
  <c r="F50"/>
  <c r="F43"/>
  <c r="D50"/>
  <c r="D43"/>
  <c r="H8" l="1"/>
  <c r="I50"/>
  <c r="I72"/>
  <c r="I84"/>
  <c r="F42"/>
  <c r="I97"/>
  <c r="I8"/>
  <c r="I61"/>
  <c r="I79"/>
  <c r="I43"/>
  <c r="I56"/>
  <c r="I65"/>
  <c r="I74"/>
  <c r="I82"/>
  <c r="I86"/>
  <c r="D31"/>
  <c r="I31" s="1"/>
  <c r="H32"/>
  <c r="H31"/>
  <c r="B97"/>
  <c r="H97" s="1"/>
  <c r="B86"/>
  <c r="H86" s="1"/>
  <c r="B84"/>
  <c r="H84" s="1"/>
  <c r="B82"/>
  <c r="H82" s="1"/>
  <c r="B79"/>
  <c r="H79" s="1"/>
  <c r="B74"/>
  <c r="H74" s="1"/>
  <c r="B72"/>
  <c r="H72" s="1"/>
  <c r="B65"/>
  <c r="H65" s="1"/>
  <c r="B61"/>
  <c r="H61" s="1"/>
  <c r="H56"/>
  <c r="B52"/>
  <c r="H52" s="1"/>
  <c r="B50"/>
  <c r="H50" s="1"/>
  <c r="B43"/>
  <c r="H43" s="1"/>
  <c r="D89"/>
  <c r="E57" s="1"/>
  <c r="F89"/>
  <c r="G57" s="1"/>
  <c r="E53" l="1"/>
  <c r="E55"/>
  <c r="G53"/>
  <c r="G55"/>
  <c r="I89"/>
  <c r="D42"/>
  <c r="E31" s="1"/>
  <c r="G40"/>
  <c r="G36"/>
  <c r="G28"/>
  <c r="G24"/>
  <c r="G20"/>
  <c r="G16"/>
  <c r="G38"/>
  <c r="G30"/>
  <c r="G22"/>
  <c r="G29"/>
  <c r="G17"/>
  <c r="G39"/>
  <c r="G35"/>
  <c r="G27"/>
  <c r="G23"/>
  <c r="G15"/>
  <c r="G34"/>
  <c r="G26"/>
  <c r="G18"/>
  <c r="G10"/>
  <c r="G41"/>
  <c r="G37"/>
  <c r="G33"/>
  <c r="G25"/>
  <c r="G21"/>
  <c r="G13"/>
  <c r="G11"/>
  <c r="G12"/>
  <c r="G32"/>
  <c r="G19"/>
  <c r="G9"/>
  <c r="G8"/>
  <c r="G14"/>
  <c r="G31"/>
  <c r="C41"/>
  <c r="G82"/>
  <c r="G65"/>
  <c r="G45"/>
  <c r="E43"/>
  <c r="G80"/>
  <c r="G86"/>
  <c r="G77"/>
  <c r="G85"/>
  <c r="G76"/>
  <c r="G44"/>
  <c r="G61"/>
  <c r="G59"/>
  <c r="G88"/>
  <c r="G81"/>
  <c r="G69"/>
  <c r="G50"/>
  <c r="F103"/>
  <c r="F113" s="1"/>
  <c r="G84"/>
  <c r="G78"/>
  <c r="G67"/>
  <c r="G56"/>
  <c r="G87"/>
  <c r="G83"/>
  <c r="G79"/>
  <c r="G71"/>
  <c r="G63"/>
  <c r="G52"/>
  <c r="G48"/>
  <c r="G46"/>
  <c r="E71"/>
  <c r="E81"/>
  <c r="E83"/>
  <c r="E68"/>
  <c r="E62"/>
  <c r="E56"/>
  <c r="E75"/>
  <c r="G75" s="1"/>
  <c r="E93"/>
  <c r="G93" s="1"/>
  <c r="E74"/>
  <c r="G74" s="1"/>
  <c r="E69"/>
  <c r="E65"/>
  <c r="E51"/>
  <c r="E85"/>
  <c r="E77"/>
  <c r="E73"/>
  <c r="G73" s="1"/>
  <c r="E70"/>
  <c r="E64"/>
  <c r="E54"/>
  <c r="E45"/>
  <c r="E100"/>
  <c r="G100" s="1"/>
  <c r="E87"/>
  <c r="E79"/>
  <c r="E72"/>
  <c r="E67"/>
  <c r="E59"/>
  <c r="E48"/>
  <c r="E97"/>
  <c r="G97" s="1"/>
  <c r="E46"/>
  <c r="E99"/>
  <c r="G99" s="1"/>
  <c r="E96"/>
  <c r="G96" s="1"/>
  <c r="E92"/>
  <c r="G92" s="1"/>
  <c r="E66"/>
  <c r="E61"/>
  <c r="E58"/>
  <c r="E50"/>
  <c r="E47"/>
  <c r="E102"/>
  <c r="G102" s="1"/>
  <c r="E95"/>
  <c r="G95" s="1"/>
  <c r="E91"/>
  <c r="G91" s="1"/>
  <c r="E63"/>
  <c r="E60"/>
  <c r="E52"/>
  <c r="E49"/>
  <c r="E44"/>
  <c r="E101"/>
  <c r="G101" s="1"/>
  <c r="E98"/>
  <c r="G98" s="1"/>
  <c r="E94"/>
  <c r="G94" s="1"/>
  <c r="E90"/>
  <c r="G90" s="1"/>
  <c r="B89"/>
  <c r="C57" s="1"/>
  <c r="G43"/>
  <c r="E88"/>
  <c r="E86"/>
  <c r="E84"/>
  <c r="E82"/>
  <c r="E80"/>
  <c r="E78"/>
  <c r="E76"/>
  <c r="G72"/>
  <c r="G70"/>
  <c r="G68"/>
  <c r="G66"/>
  <c r="G64"/>
  <c r="G62"/>
  <c r="G60"/>
  <c r="G58"/>
  <c r="G54"/>
  <c r="G51"/>
  <c r="G49"/>
  <c r="G47"/>
  <c r="C53" l="1"/>
  <c r="C55"/>
  <c r="D103"/>
  <c r="C36"/>
  <c r="C31"/>
  <c r="C13"/>
  <c r="C12"/>
  <c r="C14"/>
  <c r="C35"/>
  <c r="C29"/>
  <c r="C9"/>
  <c r="C27"/>
  <c r="C37"/>
  <c r="C28"/>
  <c r="C30"/>
  <c r="C11"/>
  <c r="I42"/>
  <c r="C21"/>
  <c r="C20"/>
  <c r="C15"/>
  <c r="C34"/>
  <c r="G42"/>
  <c r="E39"/>
  <c r="E35"/>
  <c r="E27"/>
  <c r="E23"/>
  <c r="E15"/>
  <c r="E30"/>
  <c r="E22"/>
  <c r="E41"/>
  <c r="E17"/>
  <c r="E9"/>
  <c r="E40"/>
  <c r="E24"/>
  <c r="E16"/>
  <c r="E38"/>
  <c r="E34"/>
  <c r="E26"/>
  <c r="E18"/>
  <c r="E10"/>
  <c r="E37"/>
  <c r="E29"/>
  <c r="E21"/>
  <c r="E13"/>
  <c r="E36"/>
  <c r="E28"/>
  <c r="E20"/>
  <c r="E25"/>
  <c r="E19"/>
  <c r="E14"/>
  <c r="E12"/>
  <c r="E11"/>
  <c r="E33"/>
  <c r="E32"/>
  <c r="E8"/>
  <c r="E42" s="1"/>
  <c r="C33"/>
  <c r="C25"/>
  <c r="C17"/>
  <c r="C40"/>
  <c r="C32"/>
  <c r="C24"/>
  <c r="C16"/>
  <c r="H42"/>
  <c r="C39"/>
  <c r="C23"/>
  <c r="C38"/>
  <c r="C22"/>
  <c r="C8"/>
  <c r="C19"/>
  <c r="C18"/>
  <c r="C26"/>
  <c r="C10"/>
  <c r="H89"/>
  <c r="C102"/>
  <c r="C91"/>
  <c r="C58"/>
  <c r="C90"/>
  <c r="C92"/>
  <c r="C43"/>
  <c r="C59"/>
  <c r="C54"/>
  <c r="C74"/>
  <c r="C50"/>
  <c r="C65"/>
  <c r="C77"/>
  <c r="C78"/>
  <c r="C95"/>
  <c r="C62"/>
  <c r="C85"/>
  <c r="C87"/>
  <c r="C100"/>
  <c r="C49"/>
  <c r="C69"/>
  <c r="C93"/>
  <c r="C44"/>
  <c r="C46"/>
  <c r="C71"/>
  <c r="C94"/>
  <c r="C45"/>
  <c r="C61"/>
  <c r="C83"/>
  <c r="C56"/>
  <c r="C86"/>
  <c r="C70"/>
  <c r="C51"/>
  <c r="C73"/>
  <c r="C75"/>
  <c r="C98"/>
  <c r="C63"/>
  <c r="C52"/>
  <c r="C76"/>
  <c r="C99"/>
  <c r="C64"/>
  <c r="C67"/>
  <c r="C88"/>
  <c r="C79"/>
  <c r="C82"/>
  <c r="C66"/>
  <c r="C47"/>
  <c r="C97"/>
  <c r="C80"/>
  <c r="B103"/>
  <c r="C84"/>
  <c r="C60"/>
  <c r="C81"/>
  <c r="C68"/>
  <c r="C48"/>
  <c r="C72"/>
  <c r="C96"/>
  <c r="C101"/>
  <c r="C42" l="1"/>
  <c r="C89"/>
</calcChain>
</file>

<file path=xl/sharedStrings.xml><?xml version="1.0" encoding="utf-8"?>
<sst xmlns="http://schemas.openxmlformats.org/spreadsheetml/2006/main" count="120" uniqueCount="118">
  <si>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</si>
  <si>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</si>
  <si>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</si>
  <si>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</si>
  <si>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</si>
  <si>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</si>
  <si>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</si>
  <si>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</si>
  <si>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</si>
  <si>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</si>
  <si>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</si>
  <si>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</si>
  <si>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</si>
  <si>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</si>
  <si>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</si>
  <si>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</si>
  <si>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</si>
  <si>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</si>
  <si>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</si>
  <si>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</si>
  <si>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</si>
  <si>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</si>
  <si>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</si>
  <si>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</si>
  <si>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</si>
  <si>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</si>
  <si>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</si>
  <si>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</si>
  <si>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</si>
  <si>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</si>
  <si>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</si>
  <si>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</si>
  <si>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</si>
  <si>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</si>
  <si>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</si>
  <si>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</si>
  <si>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</si>
  <si>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</si>
  <si>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</si>
  <si>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</si>
  <si>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</si>
  <si>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</si>
  <si>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</si>
  <si>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</si>
  <si>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</si>
  <si>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</si>
  <si>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</si>
  <si>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</si>
  <si>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</si>
  <si>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</si>
  <si>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</si>
  <si>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</si>
  <si>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</si>
  <si>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</si>
  <si>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</si>
  <si>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</si>
  <si>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</si>
  <si>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</si>
  <si>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</si>
  <si>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</si>
  <si>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</si>
  <si>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</si>
  <si>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</si>
  <si>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</si>
  <si>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</si>
  <si>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</si>
  <si>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</si>
  <si>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</si>
  <si>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</si>
  <si>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</si>
  <si>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</si>
  <si>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</si>
  <si>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</si>
  <si>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</si>
  <si>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</si>
  <si>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</si>
  <si>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</si>
  <si>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</si>
  <si>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</si>
  <si>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</si>
  <si>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</si>
  <si>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</si>
  <si>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</si>
  <si>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</si>
  <si>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</si>
  <si>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</si>
  <si>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</si>
  <si>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</si>
  <si>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</si>
  <si>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</si>
  <si>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</si>
  <si>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</si>
  <si>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</si>
  <si>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</si>
  <si>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</si>
  <si>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</si>
  <si>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</si>
  <si>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</si>
  <si>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</si>
  <si>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</si>
  <si>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</si>
  <si>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</si>
  <si>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</si>
  <si>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</si>
  <si>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</si>
  <si>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</si>
  <si>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</si>
  <si>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</si>
  <si>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</si>
  <si>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</si>
  <si>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</si>
  <si>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Гражданская оборона</t>
  </si>
  <si>
    <t>Другие вопросы в области национальной безопасности и правоохранительной деятельности</t>
  </si>
  <si>
    <t>Факт на 01.07.2025 (отчетный) год</t>
  </si>
  <si>
    <t>План на 2026 год по состоянию на 01.07.2026 (текущий) год</t>
  </si>
  <si>
    <t>Факт на 01.07.2026 (текущий) год</t>
  </si>
  <si>
    <t>Общеэкономические вопросы</t>
  </si>
  <si>
    <t>Информация об исполнении бюджета Пряжинского национального муниципального района за 1 полугодие 2026 года</t>
  </si>
</sst>
</file>

<file path=xl/styles.xml><?xml version="1.0" encoding="utf-8"?>
<styleSheet xmlns="http://schemas.openxmlformats.org/spreadsheetml/2006/main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0" fillId="0" borderId="0" xfId="0"/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5"/>
  <sheetViews>
    <sheetView tabSelected="1" workbookViewId="0">
      <selection activeCell="A2" sqref="A2:I2"/>
    </sheetView>
  </sheetViews>
  <sheetFormatPr defaultRowHeight="15"/>
  <cols>
    <col min="1" max="1" width="28.5703125" customWidth="1"/>
    <col min="2" max="2" width="14.28515625" customWidth="1"/>
    <col min="3" max="3" width="10.28515625" customWidth="1"/>
    <col min="4" max="4" width="24" customWidth="1"/>
    <col min="5" max="5" width="10.28515625" customWidth="1"/>
    <col min="6" max="6" width="14.28515625" customWidth="1"/>
    <col min="7" max="7" width="10.28515625" customWidth="1"/>
    <col min="8" max="8" width="16.85546875" customWidth="1"/>
    <col min="9" max="9" width="14.285156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40" t="s">
        <v>117</v>
      </c>
      <c r="B2" s="40"/>
      <c r="C2" s="40"/>
      <c r="D2" s="40"/>
      <c r="E2" s="40"/>
      <c r="F2" s="40"/>
      <c r="G2" s="40"/>
      <c r="H2" s="40"/>
      <c r="I2" s="40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>
      <c r="A5" s="2" t="s">
        <v>1</v>
      </c>
      <c r="B5" s="2" t="s">
        <v>113</v>
      </c>
      <c r="C5" s="11" t="s">
        <v>2</v>
      </c>
      <c r="D5" s="2" t="s">
        <v>114</v>
      </c>
      <c r="E5" s="2" t="s">
        <v>2</v>
      </c>
      <c r="F5" s="2" t="s">
        <v>115</v>
      </c>
      <c r="G5" s="2" t="s">
        <v>2</v>
      </c>
      <c r="H5" s="4" t="s">
        <v>3</v>
      </c>
      <c r="I5" s="4" t="s">
        <v>4</v>
      </c>
    </row>
    <row r="6" spans="1:9" ht="15" customHeight="1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>
      <c r="A7" s="41" t="s">
        <v>7</v>
      </c>
      <c r="B7" s="42"/>
      <c r="C7" s="42"/>
      <c r="D7" s="42"/>
      <c r="E7" s="42"/>
      <c r="F7" s="42"/>
      <c r="G7" s="42"/>
      <c r="H7" s="42"/>
      <c r="I7" s="43"/>
    </row>
    <row r="8" spans="1:9" ht="26.25" customHeight="1">
      <c r="A8" s="3" t="s">
        <v>8</v>
      </c>
      <c r="B8" s="15">
        <f>B9+B11+B14+B19+B22+B23+B24+B25+B27+B28+B29+B30</f>
        <v>110611</v>
      </c>
      <c r="C8" s="15">
        <f>B8/B42*100</f>
        <v>30.609217826850966</v>
      </c>
      <c r="D8" s="15">
        <f>D9+D11+D14+D19+D22+D23+D24+D25+D27+D28+D29+D30</f>
        <v>252139.20000000004</v>
      </c>
      <c r="E8" s="15">
        <f>D8/D42*100</f>
        <v>24.885940721449799</v>
      </c>
      <c r="F8" s="15">
        <f t="shared" ref="F8" si="0">F9+F11+F14+F19+F22+F23+F24+F25+F27+F28+F29+F30</f>
        <v>118300.79999999999</v>
      </c>
      <c r="G8" s="10">
        <f>F8/F42*100</f>
        <v>27.13733762725845</v>
      </c>
      <c r="H8" s="10">
        <f>F8/B8*100-100</f>
        <v>6.9521114536528898</v>
      </c>
      <c r="I8" s="10">
        <f>F8/D8*100</f>
        <v>46.918844828570869</v>
      </c>
    </row>
    <row r="9" spans="1:9" ht="26.25" customHeight="1">
      <c r="A9" s="3" t="s">
        <v>9</v>
      </c>
      <c r="B9" s="15">
        <f>B10</f>
        <v>69992</v>
      </c>
      <c r="C9" s="15">
        <f>B9/B42*100</f>
        <v>19.368782256167584</v>
      </c>
      <c r="D9" s="15">
        <f>D10</f>
        <v>183793</v>
      </c>
      <c r="E9" s="15">
        <f>D9/D42*100</f>
        <v>18.140224538736625</v>
      </c>
      <c r="F9" s="15">
        <f>F10</f>
        <v>90410.8</v>
      </c>
      <c r="G9" s="10">
        <f>F9/F42*100</f>
        <v>20.739575765764382</v>
      </c>
      <c r="H9" s="10">
        <f t="shared" ref="H9:H42" si="1">F9/B9*100-100</f>
        <v>29.173048348382679</v>
      </c>
      <c r="I9" s="10">
        <f t="shared" ref="I9:I42" si="2">F9/D9*100</f>
        <v>49.191644948393034</v>
      </c>
    </row>
    <row r="10" spans="1:9" ht="26.25" customHeight="1">
      <c r="A10" s="3" t="s">
        <v>10</v>
      </c>
      <c r="B10" s="15">
        <v>69992</v>
      </c>
      <c r="C10" s="15">
        <f>B10/B42*100</f>
        <v>19.368782256167584</v>
      </c>
      <c r="D10" s="15">
        <v>183793</v>
      </c>
      <c r="E10" s="15">
        <f>D10/D42*100</f>
        <v>18.140224538736625</v>
      </c>
      <c r="F10" s="15">
        <v>90410.8</v>
      </c>
      <c r="G10" s="10">
        <f>F10/F42*100</f>
        <v>20.739575765764382</v>
      </c>
      <c r="H10" s="10">
        <f t="shared" si="1"/>
        <v>29.173048348382679</v>
      </c>
      <c r="I10" s="10">
        <f t="shared" si="2"/>
        <v>49.191644948393034</v>
      </c>
    </row>
    <row r="11" spans="1:9" ht="64.5" customHeight="1">
      <c r="A11" s="3" t="s">
        <v>11</v>
      </c>
      <c r="B11" s="15">
        <f>B12</f>
        <v>1458</v>
      </c>
      <c r="C11" s="15">
        <f>B11/B42*100</f>
        <v>0.40347017558424308</v>
      </c>
      <c r="D11" s="15">
        <f>D12</f>
        <v>3954.2</v>
      </c>
      <c r="E11" s="15">
        <f>D11/D42*100</f>
        <v>0.39027642984810285</v>
      </c>
      <c r="F11" s="15">
        <f>F12</f>
        <v>1741</v>
      </c>
      <c r="G11" s="10">
        <f>F11/F42*100</f>
        <v>0.39937265689713825</v>
      </c>
      <c r="H11" s="10">
        <f t="shared" si="1"/>
        <v>19.410150891632384</v>
      </c>
      <c r="I11" s="10">
        <f t="shared" si="2"/>
        <v>44.029133579485105</v>
      </c>
    </row>
    <row r="12" spans="1:9" ht="26.25" customHeight="1">
      <c r="A12" s="3" t="s">
        <v>12</v>
      </c>
      <c r="B12" s="15">
        <f>B13</f>
        <v>1458</v>
      </c>
      <c r="C12" s="15">
        <f>B12/B42*100</f>
        <v>0.40347017558424308</v>
      </c>
      <c r="D12" s="15">
        <f>D13</f>
        <v>3954.2</v>
      </c>
      <c r="E12" s="15">
        <f>D12/D42*100</f>
        <v>0.39027642984810285</v>
      </c>
      <c r="F12" s="15">
        <f>F13</f>
        <v>1741</v>
      </c>
      <c r="G12" s="10">
        <f>F12/F42*100</f>
        <v>0.39937265689713825</v>
      </c>
      <c r="H12" s="10">
        <f t="shared" si="1"/>
        <v>19.410150891632384</v>
      </c>
      <c r="I12" s="10">
        <f t="shared" si="2"/>
        <v>44.029133579485105</v>
      </c>
    </row>
    <row r="13" spans="1:9" ht="26.25" customHeight="1">
      <c r="A13" s="3" t="s">
        <v>13</v>
      </c>
      <c r="B13" s="15">
        <v>1458</v>
      </c>
      <c r="C13" s="15">
        <f>B13/B42*100</f>
        <v>0.40347017558424308</v>
      </c>
      <c r="D13" s="15">
        <v>3954.2</v>
      </c>
      <c r="E13" s="15">
        <f>D13/D42*100</f>
        <v>0.39027642984810285</v>
      </c>
      <c r="F13" s="15">
        <v>1741</v>
      </c>
      <c r="G13" s="10">
        <f>F13/F42*100</f>
        <v>0.39937265689713825</v>
      </c>
      <c r="H13" s="10">
        <f t="shared" si="1"/>
        <v>19.410150891632384</v>
      </c>
      <c r="I13" s="10">
        <f t="shared" si="2"/>
        <v>44.029133579485105</v>
      </c>
    </row>
    <row r="14" spans="1:9" ht="26.25" customHeight="1">
      <c r="A14" s="3" t="s">
        <v>14</v>
      </c>
      <c r="B14" s="15">
        <f>B15+B16+B17+B18</f>
        <v>4003</v>
      </c>
      <c r="C14" s="15">
        <f>B14/B42*100</f>
        <v>1.1077442475059842</v>
      </c>
      <c r="D14" s="15">
        <f>D15+D16+D17+D18</f>
        <v>6440</v>
      </c>
      <c r="E14" s="15">
        <f>D14/D42*100</f>
        <v>0.63562293465727138</v>
      </c>
      <c r="F14" s="15">
        <f>F15+F16+F17+F18</f>
        <v>2720.7000000000003</v>
      </c>
      <c r="G14" s="10">
        <f>F14/F42*100</f>
        <v>0.62410866606550497</v>
      </c>
      <c r="H14" s="10">
        <f t="shared" si="1"/>
        <v>-32.03347489382962</v>
      </c>
      <c r="I14" s="10">
        <f t="shared" si="2"/>
        <v>42.246894409937887</v>
      </c>
    </row>
    <row r="15" spans="1:9" ht="39" customHeight="1">
      <c r="A15" s="3" t="s">
        <v>15</v>
      </c>
      <c r="B15" s="15">
        <v>1519</v>
      </c>
      <c r="C15" s="15">
        <f>B15/B42*100</f>
        <v>0.42035061502912568</v>
      </c>
      <c r="D15" s="15">
        <v>3540</v>
      </c>
      <c r="E15" s="15">
        <f>D15/D42*100</f>
        <v>0.34939521563458703</v>
      </c>
      <c r="F15" s="15">
        <v>1778.7</v>
      </c>
      <c r="G15" s="10">
        <f>F15/F42*100</f>
        <v>0.40802076095516365</v>
      </c>
      <c r="H15" s="10">
        <f t="shared" si="1"/>
        <v>17.096774193548384</v>
      </c>
      <c r="I15" s="10">
        <f t="shared" si="2"/>
        <v>50.245762711864408</v>
      </c>
    </row>
    <row r="16" spans="1:9" ht="39" customHeight="1">
      <c r="A16" s="3" t="s">
        <v>103</v>
      </c>
      <c r="B16" s="15">
        <v>0</v>
      </c>
      <c r="C16" s="15">
        <f>B16/B42*100</f>
        <v>0</v>
      </c>
      <c r="D16" s="15">
        <v>5.8</v>
      </c>
      <c r="E16" s="15">
        <f>D16/D42*100</f>
        <v>5.7245543804536868E-4</v>
      </c>
      <c r="F16" s="15">
        <v>5.8</v>
      </c>
      <c r="G16" s="10">
        <f>F16/F42*100</f>
        <v>1.3304775473885135E-3</v>
      </c>
      <c r="H16" s="10" t="e">
        <f t="shared" si="1"/>
        <v>#DIV/0!</v>
      </c>
      <c r="I16" s="10"/>
    </row>
    <row r="17" spans="1:9" ht="39" customHeight="1">
      <c r="A17" s="3" t="s">
        <v>104</v>
      </c>
      <c r="B17" s="15">
        <v>1225</v>
      </c>
      <c r="C17" s="15">
        <f>B17/B42*100</f>
        <v>0.33899243147510133</v>
      </c>
      <c r="D17" s="15">
        <v>1394.2</v>
      </c>
      <c r="E17" s="15">
        <f>D17/D42*100</f>
        <v>0.13760644340049191</v>
      </c>
      <c r="F17" s="15">
        <v>408.3</v>
      </c>
      <c r="G17" s="10">
        <f>F17/F42*100</f>
        <v>9.3661031482539653E-2</v>
      </c>
      <c r="H17" s="10"/>
      <c r="I17" s="10">
        <f t="shared" si="2"/>
        <v>29.285611820398792</v>
      </c>
    </row>
    <row r="18" spans="1:9" ht="38.25" customHeight="1">
      <c r="A18" s="3" t="s">
        <v>105</v>
      </c>
      <c r="B18" s="15">
        <v>1259</v>
      </c>
      <c r="C18" s="15">
        <f>B18/B42*100</f>
        <v>0.3484012010017572</v>
      </c>
      <c r="D18" s="15">
        <v>1500</v>
      </c>
      <c r="E18" s="15">
        <f>D18/D42*100</f>
        <v>0.14804882018414706</v>
      </c>
      <c r="F18" s="15">
        <v>527.9</v>
      </c>
      <c r="G18" s="10">
        <f>F18/F42*100</f>
        <v>0.12109639608041314</v>
      </c>
      <c r="H18" s="10">
        <f t="shared" si="1"/>
        <v>-58.069896743447181</v>
      </c>
      <c r="I18" s="10">
        <f t="shared" si="2"/>
        <v>35.193333333333335</v>
      </c>
    </row>
    <row r="19" spans="1:9" ht="15" customHeight="1">
      <c r="A19" s="3" t="s">
        <v>16</v>
      </c>
      <c r="B19" s="15">
        <f>B20+B21</f>
        <v>0</v>
      </c>
      <c r="C19" s="15">
        <f>B19/B42*100</f>
        <v>0</v>
      </c>
      <c r="D19" s="15">
        <f>D20+D21</f>
        <v>0</v>
      </c>
      <c r="E19" s="15">
        <f>D19/D42*100</f>
        <v>0</v>
      </c>
      <c r="F19" s="15">
        <f>F20+F21</f>
        <v>0</v>
      </c>
      <c r="G19" s="10">
        <f>F19/F42*100</f>
        <v>0</v>
      </c>
      <c r="H19" s="10"/>
      <c r="I19" s="10"/>
    </row>
    <row r="20" spans="1:9" ht="26.25" customHeight="1">
      <c r="A20" s="3" t="s">
        <v>106</v>
      </c>
      <c r="B20" s="15">
        <v>0</v>
      </c>
      <c r="C20" s="15">
        <f>B20/B42*100</f>
        <v>0</v>
      </c>
      <c r="D20" s="15">
        <v>0</v>
      </c>
      <c r="E20" s="15">
        <f>D20/D42*100</f>
        <v>0</v>
      </c>
      <c r="F20" s="15">
        <v>0</v>
      </c>
      <c r="G20" s="10">
        <f>F20/F42*100</f>
        <v>0</v>
      </c>
      <c r="H20" s="10"/>
      <c r="I20" s="10"/>
    </row>
    <row r="21" spans="1:9" ht="15" customHeight="1">
      <c r="A21" s="3" t="s">
        <v>107</v>
      </c>
      <c r="B21" s="15">
        <v>0</v>
      </c>
      <c r="C21" s="15">
        <f>B21/B42*100</f>
        <v>0</v>
      </c>
      <c r="D21" s="15">
        <v>0</v>
      </c>
      <c r="E21" s="15">
        <f>D21/D42*100</f>
        <v>0</v>
      </c>
      <c r="F21" s="15">
        <v>0</v>
      </c>
      <c r="G21" s="10">
        <f>F21/F42*100</f>
        <v>0</v>
      </c>
      <c r="H21" s="10"/>
      <c r="I21" s="10"/>
    </row>
    <row r="22" spans="1:9" ht="26.25" customHeight="1">
      <c r="A22" s="3" t="s">
        <v>17</v>
      </c>
      <c r="B22" s="15">
        <v>3508</v>
      </c>
      <c r="C22" s="15">
        <f>B22/B42*100</f>
        <v>0.97076363233849428</v>
      </c>
      <c r="D22" s="15">
        <v>7250</v>
      </c>
      <c r="E22" s="15">
        <f>D22/D42*100</f>
        <v>0.71556929755671084</v>
      </c>
      <c r="F22" s="15">
        <v>3347.1</v>
      </c>
      <c r="G22" s="10">
        <f>F22/F42*100</f>
        <v>0.76780024118346435</v>
      </c>
      <c r="H22" s="10">
        <f t="shared" si="1"/>
        <v>-4.5866590649943078</v>
      </c>
      <c r="I22" s="10">
        <f t="shared" si="2"/>
        <v>46.166896551724136</v>
      </c>
    </row>
    <row r="23" spans="1:9" ht="64.5" customHeight="1">
      <c r="A23" s="3" t="s">
        <v>18</v>
      </c>
      <c r="B23" s="15">
        <v>0</v>
      </c>
      <c r="C23" s="15">
        <f>B23/B42*100</f>
        <v>0</v>
      </c>
      <c r="D23" s="15">
        <v>0</v>
      </c>
      <c r="E23" s="15">
        <f>D23/D42*100</f>
        <v>0</v>
      </c>
      <c r="F23" s="15">
        <v>0</v>
      </c>
      <c r="G23" s="10">
        <f>F23/F42*100</f>
        <v>0</v>
      </c>
      <c r="H23" s="10"/>
      <c r="I23" s="10"/>
    </row>
    <row r="24" spans="1:9" ht="76.5" customHeight="1">
      <c r="A24" s="3" t="s">
        <v>19</v>
      </c>
      <c r="B24" s="15">
        <v>11185</v>
      </c>
      <c r="C24" s="15">
        <f>B24/B42*100</f>
        <v>3.095208445754293</v>
      </c>
      <c r="D24" s="15">
        <v>18405</v>
      </c>
      <c r="E24" s="15">
        <f>D24/D42*100</f>
        <v>1.8165590236594844</v>
      </c>
      <c r="F24" s="15">
        <v>8151.9</v>
      </c>
      <c r="G24" s="10">
        <f>F24/F42*100</f>
        <v>1.8699861928545554</v>
      </c>
      <c r="H24" s="10">
        <f t="shared" si="1"/>
        <v>-27.117568171658476</v>
      </c>
      <c r="I24" s="10">
        <f t="shared" si="2"/>
        <v>44.291768541157296</v>
      </c>
    </row>
    <row r="25" spans="1:9" ht="37.15" customHeight="1">
      <c r="A25" s="3" t="s">
        <v>20</v>
      </c>
      <c r="B25" s="15">
        <f>B26</f>
        <v>358</v>
      </c>
      <c r="C25" s="15">
        <f>B25/B42*100</f>
        <v>9.9068808545376558E-2</v>
      </c>
      <c r="D25" s="15">
        <f>D26</f>
        <v>0</v>
      </c>
      <c r="E25" s="15">
        <f>D25/D42*100</f>
        <v>0</v>
      </c>
      <c r="F25" s="15">
        <f>F26</f>
        <v>0</v>
      </c>
      <c r="G25" s="10">
        <f>F25/F42*100</f>
        <v>0</v>
      </c>
      <c r="H25" s="10"/>
      <c r="I25" s="10" t="e">
        <f t="shared" si="2"/>
        <v>#DIV/0!</v>
      </c>
    </row>
    <row r="26" spans="1:9" ht="39" customHeight="1">
      <c r="A26" s="3" t="s">
        <v>21</v>
      </c>
      <c r="B26" s="15">
        <v>358</v>
      </c>
      <c r="C26" s="15">
        <f>B26/B42*100</f>
        <v>9.9068808545376558E-2</v>
      </c>
      <c r="D26" s="15">
        <v>0</v>
      </c>
      <c r="E26" s="15">
        <f>D26/D42*100</f>
        <v>0</v>
      </c>
      <c r="F26" s="15">
        <v>0</v>
      </c>
      <c r="G26" s="10">
        <f>F26/F42*100</f>
        <v>0</v>
      </c>
      <c r="H26" s="10"/>
      <c r="I26" s="10" t="e">
        <f t="shared" si="2"/>
        <v>#DIV/0!</v>
      </c>
    </row>
    <row r="27" spans="1:9" ht="51.75" customHeight="1">
      <c r="A27" s="3" t="s">
        <v>22</v>
      </c>
      <c r="B27" s="15">
        <v>5896</v>
      </c>
      <c r="C27" s="15">
        <f>B27/B42*100</f>
        <v>1.6315913273283245</v>
      </c>
      <c r="D27" s="15">
        <v>13130</v>
      </c>
      <c r="E27" s="15">
        <f>D27/D42*100</f>
        <v>1.2959206726785673</v>
      </c>
      <c r="F27" s="15">
        <v>7421.9</v>
      </c>
      <c r="G27" s="10">
        <f>F27/F42*100</f>
        <v>1.7025295360280701</v>
      </c>
      <c r="H27" s="10">
        <f t="shared" si="1"/>
        <v>25.880257801899603</v>
      </c>
      <c r="I27" s="10">
        <f t="shared" si="2"/>
        <v>56.526275704493521</v>
      </c>
    </row>
    <row r="28" spans="1:9" ht="39" customHeight="1">
      <c r="A28" s="3" t="s">
        <v>23</v>
      </c>
      <c r="B28" s="15">
        <v>13858</v>
      </c>
      <c r="C28" s="15">
        <f>B28/B42*100</f>
        <v>3.8349037676587385</v>
      </c>
      <c r="D28" s="15">
        <v>16381.2</v>
      </c>
      <c r="E28" s="15">
        <f>D28/D42*100</f>
        <v>1.6168115554670335</v>
      </c>
      <c r="F28" s="15">
        <v>1681.4</v>
      </c>
      <c r="G28" s="10">
        <f>F28/F42*100</f>
        <v>0.3857008531343184</v>
      </c>
      <c r="H28" s="10">
        <f t="shared" si="1"/>
        <v>-87.866936065810364</v>
      </c>
      <c r="I28" s="10">
        <f t="shared" si="2"/>
        <v>10.264205308524406</v>
      </c>
    </row>
    <row r="29" spans="1:9" ht="26.25" customHeight="1">
      <c r="A29" s="3" t="s">
        <v>24</v>
      </c>
      <c r="B29" s="15">
        <v>275</v>
      </c>
      <c r="C29" s="15">
        <f>B29/B42*100</f>
        <v>7.6100341759716625E-2</v>
      </c>
      <c r="D29" s="15">
        <v>2630.2</v>
      </c>
      <c r="E29" s="15">
        <f>D29/D42*100</f>
        <v>0.25959867123222902</v>
      </c>
      <c r="F29" s="15">
        <v>2769.8</v>
      </c>
      <c r="G29" s="10">
        <f>F29/F42*100</f>
        <v>0.63537184668219049</v>
      </c>
      <c r="H29" s="10">
        <f t="shared" si="1"/>
        <v>907.2</v>
      </c>
      <c r="I29" s="10">
        <f t="shared" si="2"/>
        <v>105.30758117253443</v>
      </c>
    </row>
    <row r="30" spans="1:9" ht="26.25" customHeight="1">
      <c r="A30" s="3" t="s">
        <v>25</v>
      </c>
      <c r="B30" s="15">
        <v>78</v>
      </c>
      <c r="C30" s="15">
        <f>B30/B42*100</f>
        <v>2.1584824208210535E-2</v>
      </c>
      <c r="D30" s="15">
        <v>155.6</v>
      </c>
      <c r="E30" s="15">
        <f>D30/D42*100</f>
        <v>1.5357597613768854E-2</v>
      </c>
      <c r="F30" s="15">
        <v>56.2</v>
      </c>
      <c r="G30" s="10">
        <f>F30/F42*100</f>
        <v>1.2891868648833528E-2</v>
      </c>
      <c r="H30" s="10">
        <f t="shared" si="1"/>
        <v>-27.948717948717956</v>
      </c>
      <c r="I30" s="10">
        <f t="shared" si="2"/>
        <v>36.11825192802057</v>
      </c>
    </row>
    <row r="31" spans="1:9" ht="26.25" customHeight="1">
      <c r="A31" s="3" t="s">
        <v>26</v>
      </c>
      <c r="B31" s="15">
        <f t="shared" ref="B31" si="3">B32+B39+B40+B41</f>
        <v>250754</v>
      </c>
      <c r="C31" s="15">
        <f>B31/B42*100</f>
        <v>69.390782173149034</v>
      </c>
      <c r="D31" s="15">
        <f>D32+D39+D40+D41</f>
        <v>761040.1</v>
      </c>
      <c r="E31" s="15">
        <f>D31/D42*100</f>
        <v>75.114059278550201</v>
      </c>
      <c r="F31" s="15">
        <f t="shared" ref="F31" si="4">F32+F39+F40+F41</f>
        <v>317632.90000000002</v>
      </c>
      <c r="G31" s="10">
        <f>F31/F42*100</f>
        <v>72.862662372741553</v>
      </c>
      <c r="H31" s="10">
        <f t="shared" si="1"/>
        <v>26.671119902374457</v>
      </c>
      <c r="I31" s="10">
        <f t="shared" si="2"/>
        <v>41.736683783154135</v>
      </c>
    </row>
    <row r="32" spans="1:9" ht="64.5" customHeight="1">
      <c r="A32" s="3" t="s">
        <v>27</v>
      </c>
      <c r="B32" s="15">
        <f t="shared" ref="B32" si="5">B33+B36+B37+B38</f>
        <v>250812</v>
      </c>
      <c r="C32" s="15">
        <f>B32/B42*100</f>
        <v>69.406832427047448</v>
      </c>
      <c r="D32" s="15">
        <f>D33+D36+D37+D38</f>
        <v>760850.1</v>
      </c>
      <c r="E32" s="15">
        <f>D32/D42*100</f>
        <v>75.095306427993535</v>
      </c>
      <c r="F32" s="15">
        <f t="shared" ref="F32" si="6">F33+F36+F37+F38</f>
        <v>317374.10000000003</v>
      </c>
      <c r="G32" s="10">
        <f>F32/F42*100</f>
        <v>72.803295547006357</v>
      </c>
      <c r="H32" s="10">
        <f t="shared" si="1"/>
        <v>26.538642489195112</v>
      </c>
      <c r="I32" s="10">
        <f t="shared" si="2"/>
        <v>41.713091711494819</v>
      </c>
    </row>
    <row r="33" spans="1:9" ht="39" customHeight="1">
      <c r="A33" s="3" t="s">
        <v>28</v>
      </c>
      <c r="B33" s="15">
        <f>B34+B35</f>
        <v>36169</v>
      </c>
      <c r="C33" s="15">
        <f>B33/B42*100</f>
        <v>10.008993676753422</v>
      </c>
      <c r="D33" s="15">
        <f>D34+D35</f>
        <v>73881</v>
      </c>
      <c r="E33" s="15">
        <f>D33/D42*100</f>
        <v>7.2919965893499787</v>
      </c>
      <c r="F33" s="15">
        <f>F34+F35</f>
        <v>43097.599999999999</v>
      </c>
      <c r="G33" s="10">
        <f>F33/F42*100</f>
        <v>9.8862739907467585</v>
      </c>
      <c r="H33" s="10">
        <f t="shared" si="1"/>
        <v>19.156183472034044</v>
      </c>
      <c r="I33" s="10">
        <f t="shared" si="2"/>
        <v>58.333807068123058</v>
      </c>
    </row>
    <row r="34" spans="1:9" ht="39" customHeight="1">
      <c r="A34" s="3" t="s">
        <v>29</v>
      </c>
      <c r="B34" s="15">
        <v>36169</v>
      </c>
      <c r="C34" s="15">
        <f>B34/B42*100</f>
        <v>10.008993676753422</v>
      </c>
      <c r="D34" s="15">
        <v>73881</v>
      </c>
      <c r="E34" s="15">
        <f>D34/D42*100</f>
        <v>7.2919965893499787</v>
      </c>
      <c r="F34" s="15">
        <v>43097.599999999999</v>
      </c>
      <c r="G34" s="10">
        <f>F34/F42*100</f>
        <v>9.8862739907467585</v>
      </c>
      <c r="H34" s="10">
        <f t="shared" si="1"/>
        <v>19.156183472034044</v>
      </c>
      <c r="I34" s="10">
        <f t="shared" si="2"/>
        <v>58.333807068123058</v>
      </c>
    </row>
    <row r="35" spans="1:9" ht="38.25" customHeight="1">
      <c r="A35" s="19" t="s">
        <v>108</v>
      </c>
      <c r="B35" s="15">
        <v>0</v>
      </c>
      <c r="C35" s="15">
        <f>B35/B42*100</f>
        <v>0</v>
      </c>
      <c r="D35" s="15">
        <v>0</v>
      </c>
      <c r="E35" s="15">
        <f>D35/D42*100</f>
        <v>0</v>
      </c>
      <c r="F35" s="15">
        <v>0</v>
      </c>
      <c r="G35" s="10">
        <f>F35/F42*100</f>
        <v>0</v>
      </c>
      <c r="H35" s="10"/>
      <c r="I35" s="10"/>
    </row>
    <row r="36" spans="1:9" ht="39" customHeight="1">
      <c r="A36" s="18" t="s">
        <v>109</v>
      </c>
      <c r="B36" s="15">
        <v>24902</v>
      </c>
      <c r="C36" s="15">
        <f>B36/B42*100</f>
        <v>6.8910934927289587</v>
      </c>
      <c r="D36" s="15">
        <v>331450.2</v>
      </c>
      <c r="E36" s="15">
        <f>D36/D42*100</f>
        <v>32.713874039866383</v>
      </c>
      <c r="F36" s="15">
        <v>53191.4</v>
      </c>
      <c r="G36" s="10">
        <f>F36/F42*100</f>
        <v>12.201717830027823</v>
      </c>
      <c r="H36" s="10"/>
      <c r="I36" s="10">
        <f t="shared" si="2"/>
        <v>16.048082034646534</v>
      </c>
    </row>
    <row r="37" spans="1:9" ht="39" customHeight="1">
      <c r="A37" s="18" t="s">
        <v>110</v>
      </c>
      <c r="B37" s="15">
        <v>177689</v>
      </c>
      <c r="C37" s="15">
        <f>B37/B42*100</f>
        <v>49.171613188881047</v>
      </c>
      <c r="D37" s="15">
        <v>320958.8</v>
      </c>
      <c r="E37" s="15">
        <f>D37/D42*100</f>
        <v>31.678381111813081</v>
      </c>
      <c r="F37" s="15">
        <v>205875.4</v>
      </c>
      <c r="G37" s="10">
        <f>F37/F42*100</f>
        <v>47.226309872349852</v>
      </c>
      <c r="H37" s="10">
        <f t="shared" si="1"/>
        <v>15.862771471503592</v>
      </c>
      <c r="I37" s="10">
        <f t="shared" si="2"/>
        <v>64.143871425242111</v>
      </c>
    </row>
    <row r="38" spans="1:9" ht="26.25" customHeight="1">
      <c r="A38" s="3" t="s">
        <v>30</v>
      </c>
      <c r="B38" s="15">
        <v>12052</v>
      </c>
      <c r="C38" s="15">
        <f>B38/B42*100</f>
        <v>3.3351320686840178</v>
      </c>
      <c r="D38" s="15">
        <v>34560.1</v>
      </c>
      <c r="E38" s="15">
        <f>D38/D42*100</f>
        <v>3.4110546869640941</v>
      </c>
      <c r="F38" s="15">
        <v>15209.7</v>
      </c>
      <c r="G38" s="10">
        <f>F38/F42*100</f>
        <v>3.488993853881909</v>
      </c>
      <c r="H38" s="10"/>
      <c r="I38" s="10"/>
    </row>
    <row r="39" spans="1:9" ht="26.25" customHeight="1">
      <c r="A39" s="3" t="s">
        <v>31</v>
      </c>
      <c r="B39" s="15">
        <v>0</v>
      </c>
      <c r="C39" s="15">
        <f>B39/B42*100</f>
        <v>0</v>
      </c>
      <c r="D39" s="15">
        <v>300</v>
      </c>
      <c r="E39" s="15">
        <f>D39/D42*100</f>
        <v>2.9609764036829415E-2</v>
      </c>
      <c r="F39" s="15">
        <v>300</v>
      </c>
      <c r="G39" s="10">
        <f>F39/F42*100</f>
        <v>6.8817804175267935E-2</v>
      </c>
      <c r="H39" s="10"/>
      <c r="I39" s="10"/>
    </row>
    <row r="40" spans="1:9" ht="64.5" customHeight="1">
      <c r="A40" s="3" t="s">
        <v>32</v>
      </c>
      <c r="B40" s="15">
        <v>0</v>
      </c>
      <c r="C40" s="15">
        <f>B40/B42*100</f>
        <v>0</v>
      </c>
      <c r="D40" s="15">
        <v>14</v>
      </c>
      <c r="E40" s="15">
        <f>D40/D42*100</f>
        <v>1.3817889883853726E-3</v>
      </c>
      <c r="F40" s="15">
        <v>14</v>
      </c>
      <c r="G40" s="10">
        <f>F40/F42*100</f>
        <v>3.2114975281791703E-3</v>
      </c>
      <c r="H40" s="10"/>
      <c r="I40" s="10"/>
    </row>
    <row r="41" spans="1:9" ht="39" customHeight="1">
      <c r="A41" s="3" t="s">
        <v>33</v>
      </c>
      <c r="B41" s="15">
        <v>-58</v>
      </c>
      <c r="C41" s="15">
        <f>B41/B42*100</f>
        <v>-1.6050253898412963E-2</v>
      </c>
      <c r="D41" s="15">
        <v>-124</v>
      </c>
      <c r="E41" s="15">
        <f>D41/D42*100</f>
        <v>-1.2238702468556156E-2</v>
      </c>
      <c r="F41" s="15">
        <v>-55.2</v>
      </c>
      <c r="G41" s="10">
        <f>F41/F42*100</f>
        <v>-1.26624759682493E-2</v>
      </c>
      <c r="H41" s="10">
        <f t="shared" si="1"/>
        <v>-4.8275862068965552</v>
      </c>
      <c r="I41" s="10">
        <f t="shared" si="2"/>
        <v>44.516129032258064</v>
      </c>
    </row>
    <row r="42" spans="1:9" s="14" customFormat="1" ht="15" customHeight="1">
      <c r="A42" s="12" t="s">
        <v>34</v>
      </c>
      <c r="B42" s="16">
        <f>B8+B31</f>
        <v>361365</v>
      </c>
      <c r="C42" s="13">
        <f>C31+C8</f>
        <v>100</v>
      </c>
      <c r="D42" s="16">
        <f>D8+D31</f>
        <v>1013179.3</v>
      </c>
      <c r="E42" s="16">
        <f>SUM(E8,E31)</f>
        <v>100</v>
      </c>
      <c r="F42" s="16">
        <f>F8+F31</f>
        <v>435933.7</v>
      </c>
      <c r="G42" s="13">
        <f>G31+G8</f>
        <v>100</v>
      </c>
      <c r="H42" s="10">
        <f t="shared" si="1"/>
        <v>20.635285653010115</v>
      </c>
      <c r="I42" s="10">
        <f t="shared" si="2"/>
        <v>43.026313309006611</v>
      </c>
    </row>
    <row r="43" spans="1:9" ht="26.25" customHeight="1">
      <c r="A43" s="3" t="s">
        <v>35</v>
      </c>
      <c r="B43" s="17">
        <f>SUM(B44:B49)</f>
        <v>28518.9</v>
      </c>
      <c r="C43" s="9">
        <f>B43/B89*100</f>
        <v>8.3225892305276883</v>
      </c>
      <c r="D43" s="17">
        <f>SUM(D44:D49)</f>
        <v>108644.5</v>
      </c>
      <c r="E43" s="9">
        <f>D43/D89*100</f>
        <v>10.003252027130671</v>
      </c>
      <c r="F43" s="17">
        <f>SUM(F44:F49)</f>
        <v>42411.9</v>
      </c>
      <c r="G43" s="9">
        <f>F43/F89*100</f>
        <v>9.2501942213848984</v>
      </c>
      <c r="H43" s="9">
        <f>F43/B43*100-100</f>
        <v>48.715062642668528</v>
      </c>
      <c r="I43" s="10">
        <f t="shared" ref="I43:I74" si="7">F43/D43*100</f>
        <v>39.037318962303665</v>
      </c>
    </row>
    <row r="44" spans="1:9" ht="78" customHeight="1">
      <c r="A44" s="3" t="s">
        <v>36</v>
      </c>
      <c r="B44" s="22">
        <v>224</v>
      </c>
      <c r="C44" s="9">
        <f>B44/B89*100</f>
        <v>6.5369280990437997E-2</v>
      </c>
      <c r="D44" s="17">
        <v>574</v>
      </c>
      <c r="E44" s="9">
        <f>D44/D89*100</f>
        <v>5.2850044535830212E-2</v>
      </c>
      <c r="F44" s="17">
        <v>239.1</v>
      </c>
      <c r="G44" s="9">
        <f>F44/F89*100</f>
        <v>5.2148605422844274E-2</v>
      </c>
      <c r="H44" s="9">
        <f>F44/B44*100-100</f>
        <v>6.7410714285714306</v>
      </c>
      <c r="I44" s="10">
        <f t="shared" si="7"/>
        <v>41.655052264808361</v>
      </c>
    </row>
    <row r="45" spans="1:9" ht="111.75" customHeight="1">
      <c r="A45" s="3" t="s">
        <v>37</v>
      </c>
      <c r="B45" s="22">
        <v>9271.7000000000007</v>
      </c>
      <c r="C45" s="9">
        <f>B45/B89*100</f>
        <v>2.7057337614243036</v>
      </c>
      <c r="D45" s="17">
        <v>32457.1</v>
      </c>
      <c r="E45" s="9">
        <f>D45/D89*100</f>
        <v>2.9884306280555655</v>
      </c>
      <c r="F45" s="17">
        <v>13110.9</v>
      </c>
      <c r="G45" s="9">
        <f>F45/F89*100</f>
        <v>2.8595363899555375</v>
      </c>
      <c r="H45" s="9">
        <f>F45/B45*100-100</f>
        <v>41.407724581252609</v>
      </c>
      <c r="I45" s="10">
        <f t="shared" si="7"/>
        <v>40.394551577312818</v>
      </c>
    </row>
    <row r="46" spans="1:9" ht="15" customHeight="1">
      <c r="A46" s="3" t="s">
        <v>38</v>
      </c>
      <c r="B46" s="22">
        <v>0</v>
      </c>
      <c r="C46" s="9">
        <f>B46/B89*100</f>
        <v>0</v>
      </c>
      <c r="D46" s="17">
        <v>17.899999999999999</v>
      </c>
      <c r="E46" s="9">
        <f>D46/D89*100</f>
        <v>1.6481111449326842E-3</v>
      </c>
      <c r="F46" s="17">
        <v>17.899999999999999</v>
      </c>
      <c r="G46" s="9">
        <f>F46/F89*100</f>
        <v>3.9040570350017253E-3</v>
      </c>
      <c r="H46" s="9" t="e">
        <f t="shared" ref="H46:H48" si="8">F46/B46*100-100</f>
        <v>#DIV/0!</v>
      </c>
      <c r="I46" s="10">
        <f t="shared" si="7"/>
        <v>100</v>
      </c>
    </row>
    <row r="47" spans="1:9" ht="64.5" customHeight="1">
      <c r="A47" s="3" t="s">
        <v>39</v>
      </c>
      <c r="B47" s="22">
        <v>4103.6000000000004</v>
      </c>
      <c r="C47" s="9">
        <f>B47/B89*100</f>
        <v>1.1975418815730419</v>
      </c>
      <c r="D47" s="17">
        <v>11203.7</v>
      </c>
      <c r="E47" s="9">
        <f>D47/D89*100</f>
        <v>1.0315610522057159</v>
      </c>
      <c r="F47" s="17">
        <v>4648.6000000000004</v>
      </c>
      <c r="G47" s="9">
        <f>F47/F89*100</f>
        <v>1.0138770688775989</v>
      </c>
      <c r="H47" s="9">
        <f t="shared" si="8"/>
        <v>13.281021542060628</v>
      </c>
      <c r="I47" s="10">
        <f t="shared" si="7"/>
        <v>41.491650079884323</v>
      </c>
    </row>
    <row r="48" spans="1:9" ht="15" customHeight="1">
      <c r="A48" s="3" t="s">
        <v>40</v>
      </c>
      <c r="B48" s="22">
        <v>0</v>
      </c>
      <c r="C48" s="9">
        <f>B48/B89*100</f>
        <v>0</v>
      </c>
      <c r="D48" s="17">
        <v>500</v>
      </c>
      <c r="E48" s="9">
        <f>D48/D89*100</f>
        <v>4.6036624160130844E-2</v>
      </c>
      <c r="F48" s="17">
        <v>0</v>
      </c>
      <c r="G48" s="9">
        <f>F48/F89*100</f>
        <v>0</v>
      </c>
      <c r="H48" s="9" t="e">
        <f t="shared" si="8"/>
        <v>#DIV/0!</v>
      </c>
      <c r="I48" s="10">
        <f t="shared" si="7"/>
        <v>0</v>
      </c>
    </row>
    <row r="49" spans="1:9" ht="26.25" customHeight="1">
      <c r="A49" s="3" t="s">
        <v>41</v>
      </c>
      <c r="B49" s="22">
        <v>14919.6</v>
      </c>
      <c r="C49" s="9">
        <f>B49/B89*100</f>
        <v>4.3539443065399048</v>
      </c>
      <c r="D49" s="17">
        <v>63891.8</v>
      </c>
      <c r="E49" s="9">
        <f>D49/D89*100</f>
        <v>5.8827255670284959</v>
      </c>
      <c r="F49" s="17">
        <v>24395.4</v>
      </c>
      <c r="G49" s="9">
        <f>F49/F89*100</f>
        <v>5.3207281000939162</v>
      </c>
      <c r="H49" s="9">
        <f>F49/B49*100-100</f>
        <v>63.512426606611456</v>
      </c>
      <c r="I49" s="10">
        <f t="shared" si="7"/>
        <v>38.182364560084395</v>
      </c>
    </row>
    <row r="50" spans="1:9" ht="15" customHeight="1">
      <c r="A50" s="3" t="s">
        <v>42</v>
      </c>
      <c r="B50" s="17">
        <f>B51</f>
        <v>1103.7</v>
      </c>
      <c r="C50" s="9">
        <f>B50/B89*100</f>
        <v>0.32208962245154654</v>
      </c>
      <c r="D50" s="17">
        <f>D51</f>
        <v>3075.8</v>
      </c>
      <c r="E50" s="9">
        <f>D50/D89*100</f>
        <v>0.28319889718346092</v>
      </c>
      <c r="F50" s="17">
        <f>F51</f>
        <v>1537.9</v>
      </c>
      <c r="G50" s="9">
        <f>F50/F89*100</f>
        <v>0.33542174939269015</v>
      </c>
      <c r="H50" s="9">
        <f>F50/B50*100-100</f>
        <v>39.340400471142544</v>
      </c>
      <c r="I50" s="10">
        <f t="shared" si="7"/>
        <v>50</v>
      </c>
    </row>
    <row r="51" spans="1:9" ht="26.25" customHeight="1">
      <c r="A51" s="3" t="s">
        <v>43</v>
      </c>
      <c r="B51" s="23">
        <v>1103.7</v>
      </c>
      <c r="C51" s="9">
        <f>B51/B89*100</f>
        <v>0.32208962245154654</v>
      </c>
      <c r="D51" s="17">
        <v>3075.8</v>
      </c>
      <c r="E51" s="9">
        <f>D51/D89*100</f>
        <v>0.28319889718346092</v>
      </c>
      <c r="F51" s="17">
        <v>1537.9</v>
      </c>
      <c r="G51" s="9">
        <f>F51/F89*100</f>
        <v>0.33542174939269015</v>
      </c>
      <c r="H51" s="9">
        <f t="shared" ref="H51:H102" si="9">F51/B51*100-100</f>
        <v>39.340400471142544</v>
      </c>
      <c r="I51" s="10">
        <f t="shared" si="7"/>
        <v>50</v>
      </c>
    </row>
    <row r="52" spans="1:9" ht="51.75" customHeight="1">
      <c r="A52" s="3" t="s">
        <v>44</v>
      </c>
      <c r="B52" s="17">
        <f>B54</f>
        <v>400.7</v>
      </c>
      <c r="C52" s="9">
        <f>B52/B89*100</f>
        <v>0.11693513791459154</v>
      </c>
      <c r="D52" s="17">
        <f>SUM(D53:D55)</f>
        <v>6.8</v>
      </c>
      <c r="E52" s="9">
        <f>D52/D89*100</f>
        <v>6.2609808857777951E-4</v>
      </c>
      <c r="F52" s="17">
        <f>SUM(F53:F55)</f>
        <v>6.8</v>
      </c>
      <c r="G52" s="9">
        <f>F52/F89*100</f>
        <v>1.4831054658107114E-3</v>
      </c>
      <c r="H52" s="9">
        <f t="shared" si="9"/>
        <v>-98.302969802845027</v>
      </c>
      <c r="I52" s="10">
        <f t="shared" si="7"/>
        <v>100</v>
      </c>
    </row>
    <row r="53" spans="1:9" ht="20.25" hidden="1" customHeight="1">
      <c r="A53" s="3" t="s">
        <v>111</v>
      </c>
      <c r="B53" s="17">
        <v>0</v>
      </c>
      <c r="C53" s="9">
        <f>B53/B89*100</f>
        <v>0</v>
      </c>
      <c r="D53" s="17">
        <v>0</v>
      </c>
      <c r="E53" s="9">
        <f>D53/D89*100</f>
        <v>0</v>
      </c>
      <c r="F53" s="17">
        <v>0</v>
      </c>
      <c r="G53" s="9">
        <f>F53/F89*100</f>
        <v>0</v>
      </c>
      <c r="H53" s="9" t="e">
        <f t="shared" si="9"/>
        <v>#DIV/0!</v>
      </c>
      <c r="I53" s="10" t="e">
        <f t="shared" si="7"/>
        <v>#DIV/0!</v>
      </c>
    </row>
    <row r="54" spans="1:9" ht="66" customHeight="1">
      <c r="A54" s="3" t="s">
        <v>102</v>
      </c>
      <c r="B54" s="25">
        <v>400.7</v>
      </c>
      <c r="C54" s="9">
        <f>B54/B89*100</f>
        <v>0.11693513791459154</v>
      </c>
      <c r="D54" s="17">
        <v>0</v>
      </c>
      <c r="E54" s="9">
        <f>D54/D89*100</f>
        <v>0</v>
      </c>
      <c r="F54" s="17">
        <v>0</v>
      </c>
      <c r="G54" s="9">
        <f>F54/F89*100</f>
        <v>0</v>
      </c>
      <c r="H54" s="9">
        <f t="shared" si="9"/>
        <v>-100</v>
      </c>
      <c r="I54" s="10" t="e">
        <f t="shared" si="7"/>
        <v>#DIV/0!</v>
      </c>
    </row>
    <row r="55" spans="1:9" ht="54.75" customHeight="1">
      <c r="A55" s="3" t="s">
        <v>112</v>
      </c>
      <c r="B55" s="17">
        <v>0</v>
      </c>
      <c r="C55" s="9">
        <f>B55/B89*100</f>
        <v>0</v>
      </c>
      <c r="D55" s="17">
        <v>6.8</v>
      </c>
      <c r="E55" s="9">
        <f>D55/D89*100</f>
        <v>6.2609808857777951E-4</v>
      </c>
      <c r="F55" s="17">
        <v>6.8</v>
      </c>
      <c r="G55" s="9">
        <f>F55/F89*100</f>
        <v>1.4831054658107114E-3</v>
      </c>
      <c r="H55" s="9" t="e">
        <f t="shared" si="9"/>
        <v>#DIV/0!</v>
      </c>
      <c r="I55" s="10">
        <f t="shared" si="7"/>
        <v>100</v>
      </c>
    </row>
    <row r="56" spans="1:9" ht="26.25" customHeight="1">
      <c r="A56" s="3" t="s">
        <v>45</v>
      </c>
      <c r="B56" s="17">
        <f>SUM(B57:B60)</f>
        <v>2164.1999999999998</v>
      </c>
      <c r="C56" s="9">
        <f>B56/B89*100</f>
        <v>0.63157231214065135</v>
      </c>
      <c r="D56" s="17">
        <f>SUM(D57:D60)</f>
        <v>44368.5</v>
      </c>
      <c r="E56" s="9">
        <f>D56/D89*100</f>
        <v>4.0851519180975311</v>
      </c>
      <c r="F56" s="17">
        <f>SUM(F57:F60)</f>
        <v>39301.199999999997</v>
      </c>
      <c r="G56" s="9">
        <f>F56/F89*100</f>
        <v>8.5717389018999892</v>
      </c>
      <c r="H56" s="9">
        <f t="shared" si="9"/>
        <v>1715.9689492653176</v>
      </c>
      <c r="I56" s="10">
        <f t="shared" si="7"/>
        <v>88.579059467865704</v>
      </c>
    </row>
    <row r="57" spans="1:9" s="24" customFormat="1" ht="26.25" customHeight="1">
      <c r="A57" s="27" t="s">
        <v>116</v>
      </c>
      <c r="B57" s="26">
        <v>108.9</v>
      </c>
      <c r="C57" s="28">
        <f>B57/B89*100</f>
        <v>3.1779976338654904E-2</v>
      </c>
      <c r="D57" s="25">
        <v>483.6</v>
      </c>
      <c r="E57" s="28">
        <f>D57/D89*100</f>
        <v>4.4526622887678557E-2</v>
      </c>
      <c r="F57" s="25">
        <v>178.7</v>
      </c>
      <c r="G57" s="28">
        <f>F57/F89*100</f>
        <v>3.8975139226525603E-2</v>
      </c>
      <c r="H57" s="28">
        <f t="shared" si="9"/>
        <v>64.095500459136815</v>
      </c>
      <c r="I57" s="29">
        <f t="shared" si="7"/>
        <v>36.952026468155495</v>
      </c>
    </row>
    <row r="58" spans="1:9" ht="26.25" customHeight="1">
      <c r="A58" s="3" t="s">
        <v>46</v>
      </c>
      <c r="B58" s="26">
        <v>0</v>
      </c>
      <c r="C58" s="9">
        <f>B58/B89*100</f>
        <v>0</v>
      </c>
      <c r="D58" s="17">
        <v>730.7</v>
      </c>
      <c r="E58" s="9">
        <f>D58/D89*100</f>
        <v>6.7277922547615221E-2</v>
      </c>
      <c r="F58" s="17">
        <v>0</v>
      </c>
      <c r="G58" s="9">
        <f>F58/F89*100</f>
        <v>0</v>
      </c>
      <c r="H58" s="9" t="e">
        <f t="shared" si="9"/>
        <v>#DIV/0!</v>
      </c>
      <c r="I58" s="10">
        <f t="shared" si="7"/>
        <v>0</v>
      </c>
    </row>
    <row r="59" spans="1:9" ht="26.25" customHeight="1">
      <c r="A59" s="3" t="s">
        <v>47</v>
      </c>
      <c r="B59" s="26">
        <v>1891.8</v>
      </c>
      <c r="C59" s="9">
        <f>B59/B89*100</f>
        <v>0.55207859722192232</v>
      </c>
      <c r="D59" s="17">
        <v>42554.2</v>
      </c>
      <c r="E59" s="9">
        <f>D59/D89*100</f>
        <v>3.9181034236700794</v>
      </c>
      <c r="F59" s="17">
        <v>38816.5</v>
      </c>
      <c r="G59" s="9">
        <f>F59/F89*100</f>
        <v>8.466024016711982</v>
      </c>
      <c r="H59" s="9">
        <f t="shared" si="9"/>
        <v>1951.828945977376</v>
      </c>
      <c r="I59" s="10">
        <f t="shared" si="7"/>
        <v>91.216613166267962</v>
      </c>
    </row>
    <row r="60" spans="1:9" ht="26.25" customHeight="1">
      <c r="A60" s="3" t="s">
        <v>48</v>
      </c>
      <c r="B60" s="26">
        <v>163.5</v>
      </c>
      <c r="C60" s="9">
        <f>B60/B89*100</f>
        <v>4.7713738580074168E-2</v>
      </c>
      <c r="D60" s="17">
        <v>600</v>
      </c>
      <c r="E60" s="9">
        <f>D60/D89*100</f>
        <v>5.5243948992157017E-2</v>
      </c>
      <c r="F60" s="17">
        <v>306</v>
      </c>
      <c r="G60" s="9">
        <f>F60/F89*100</f>
        <v>6.6739745961482008E-2</v>
      </c>
      <c r="H60" s="9">
        <f t="shared" si="9"/>
        <v>87.155963302752298</v>
      </c>
      <c r="I60" s="10">
        <f t="shared" si="7"/>
        <v>51</v>
      </c>
    </row>
    <row r="61" spans="1:9" ht="26.25" customHeight="1">
      <c r="A61" s="3" t="s">
        <v>49</v>
      </c>
      <c r="B61" s="17">
        <f>SUM(B62:B64)</f>
        <v>3066.5</v>
      </c>
      <c r="C61" s="9">
        <f>B61/B89*100</f>
        <v>0.89488794713025943</v>
      </c>
      <c r="D61" s="17">
        <f>SUM(D62:D64)</f>
        <v>153748.09999999998</v>
      </c>
      <c r="E61" s="9">
        <f>D61/D89*100</f>
        <v>14.156086990068426</v>
      </c>
      <c r="F61" s="17">
        <f>SUM(F62:F64)</f>
        <v>11135.599999999999</v>
      </c>
      <c r="G61" s="9">
        <f>F61/F89*100</f>
        <v>2.4287160625120228</v>
      </c>
      <c r="H61" s="9">
        <f t="shared" si="9"/>
        <v>263.13712701777263</v>
      </c>
      <c r="I61" s="10">
        <f t="shared" si="7"/>
        <v>7.2427561706453609</v>
      </c>
    </row>
    <row r="62" spans="1:9" ht="15" customHeight="1">
      <c r="A62" s="3" t="s">
        <v>50</v>
      </c>
      <c r="B62" s="30">
        <v>1098.2</v>
      </c>
      <c r="C62" s="9">
        <f>B62/B89*100</f>
        <v>0.32048457314151341</v>
      </c>
      <c r="D62" s="17">
        <v>10889.5</v>
      </c>
      <c r="E62" s="9">
        <f>D62/D89*100</f>
        <v>1.0026316375834896</v>
      </c>
      <c r="F62" s="17">
        <v>5619.5</v>
      </c>
      <c r="G62" s="9">
        <f>F62/F89*100</f>
        <v>1.2256339948710724</v>
      </c>
      <c r="H62" s="9">
        <f t="shared" si="9"/>
        <v>411.70096521580763</v>
      </c>
      <c r="I62" s="10">
        <f t="shared" si="7"/>
        <v>51.60475687588962</v>
      </c>
    </row>
    <row r="63" spans="1:9" ht="15" customHeight="1">
      <c r="A63" s="3" t="s">
        <v>51</v>
      </c>
      <c r="B63" s="30">
        <v>1097.2</v>
      </c>
      <c r="C63" s="9">
        <f>B63/B89*100</f>
        <v>0.3201927459942347</v>
      </c>
      <c r="D63" s="17">
        <v>132536.29999999999</v>
      </c>
      <c r="E63" s="9">
        <f>D63/D89*100</f>
        <v>12.203047661348698</v>
      </c>
      <c r="F63" s="17">
        <v>2618.3000000000002</v>
      </c>
      <c r="G63" s="9">
        <f>F63/F89*100</f>
        <v>0.5710610354606156</v>
      </c>
      <c r="H63" s="9">
        <f t="shared" si="9"/>
        <v>138.63470652570177</v>
      </c>
      <c r="I63" s="10">
        <f t="shared" si="7"/>
        <v>1.9755342498621136</v>
      </c>
    </row>
    <row r="64" spans="1:9" ht="15" customHeight="1">
      <c r="A64" s="3" t="s">
        <v>52</v>
      </c>
      <c r="B64" s="30">
        <v>871.1</v>
      </c>
      <c r="C64" s="9">
        <f>B64/B89*100</f>
        <v>0.25421062799451133</v>
      </c>
      <c r="D64" s="17">
        <v>10322.299999999999</v>
      </c>
      <c r="E64" s="9">
        <f>D64/D89*100</f>
        <v>0.95040769113623713</v>
      </c>
      <c r="F64" s="17">
        <v>2897.8</v>
      </c>
      <c r="G64" s="9">
        <f>F64/F89*100</f>
        <v>0.63202103218033523</v>
      </c>
      <c r="H64" s="9">
        <f t="shared" si="9"/>
        <v>232.65985535529791</v>
      </c>
      <c r="I64" s="10">
        <f t="shared" si="7"/>
        <v>28.073200740145126</v>
      </c>
    </row>
    <row r="65" spans="1:9" ht="15" customHeight="1">
      <c r="A65" s="3" t="s">
        <v>53</v>
      </c>
      <c r="B65" s="17">
        <f>SUM(B66:B71)</f>
        <v>265738.39999999997</v>
      </c>
      <c r="C65" s="9">
        <f>B65/B89*100</f>
        <v>77.549679194416981</v>
      </c>
      <c r="D65" s="17">
        <f>SUM(D66:D71)</f>
        <v>676339.6</v>
      </c>
      <c r="E65" s="9">
        <f>D65/D89*100</f>
        <v>62.272783939626464</v>
      </c>
      <c r="F65" s="17">
        <f>SUM(F66:F71)</f>
        <v>319315.20000000001</v>
      </c>
      <c r="G65" s="9">
        <f>F65/F89*100</f>
        <v>69.643840946535363</v>
      </c>
      <c r="H65" s="9">
        <f t="shared" si="9"/>
        <v>20.161482119257144</v>
      </c>
      <c r="I65" s="10">
        <f t="shared" si="7"/>
        <v>47.212258457141949</v>
      </c>
    </row>
    <row r="66" spans="1:9" ht="15" customHeight="1">
      <c r="A66" s="3" t="s">
        <v>54</v>
      </c>
      <c r="B66" s="31">
        <v>88027.6</v>
      </c>
      <c r="C66" s="9">
        <f>B66/B89*100</f>
        <v>25.688843389794108</v>
      </c>
      <c r="D66" s="17">
        <v>183437.1</v>
      </c>
      <c r="E66" s="9">
        <f>D66/D89*100</f>
        <v>16.889649659448676</v>
      </c>
      <c r="F66" s="17">
        <v>100903.6</v>
      </c>
      <c r="G66" s="9">
        <f>F66/F89*100</f>
        <v>22.007453041173193</v>
      </c>
      <c r="H66" s="9">
        <f t="shared" si="9"/>
        <v>14.627230550418275</v>
      </c>
      <c r="I66" s="10">
        <f t="shared" si="7"/>
        <v>55.007193201375294</v>
      </c>
    </row>
    <row r="67" spans="1:9" ht="15" customHeight="1">
      <c r="A67" s="3" t="s">
        <v>55</v>
      </c>
      <c r="B67" s="31">
        <v>158224.70000000001</v>
      </c>
      <c r="C67" s="9">
        <f>B67/B89*100</f>
        <v>46.174262830034621</v>
      </c>
      <c r="D67" s="17">
        <v>441204.4</v>
      </c>
      <c r="E67" s="9">
        <f>D67/D89*100</f>
        <v>40.623122281192067</v>
      </c>
      <c r="F67" s="17">
        <v>192233.8</v>
      </c>
      <c r="G67" s="9">
        <f>F67/F89*100</f>
        <v>41.926911690229865</v>
      </c>
      <c r="H67" s="9">
        <f t="shared" si="9"/>
        <v>21.494178848182344</v>
      </c>
      <c r="I67" s="10">
        <f t="shared" si="7"/>
        <v>43.570236380235549</v>
      </c>
    </row>
    <row r="68" spans="1:9" ht="26.25" customHeight="1">
      <c r="A68" s="3" t="s">
        <v>56</v>
      </c>
      <c r="B68" s="31">
        <v>18330.900000000001</v>
      </c>
      <c r="C68" s="9">
        <f>B68/B89*100</f>
        <v>5.3494542540518744</v>
      </c>
      <c r="D68" s="17">
        <v>49386.3</v>
      </c>
      <c r="E68" s="9">
        <f>D68/D89*100</f>
        <v>4.5471570635189407</v>
      </c>
      <c r="F68" s="17">
        <v>25748.7</v>
      </c>
      <c r="G68" s="9">
        <f>F68/F89*100</f>
        <v>5.6158878981647442</v>
      </c>
      <c r="H68" s="9">
        <f t="shared" si="9"/>
        <v>40.466098227582933</v>
      </c>
      <c r="I68" s="10">
        <f t="shared" si="7"/>
        <v>52.137333633011586</v>
      </c>
    </row>
    <row r="69" spans="1:9" ht="36.75" customHeight="1">
      <c r="A69" s="3" t="s">
        <v>57</v>
      </c>
      <c r="B69" s="31">
        <v>13.3</v>
      </c>
      <c r="C69" s="9">
        <f>B69/B89*100</f>
        <v>3.8813010588072561E-3</v>
      </c>
      <c r="D69" s="17">
        <v>103.2</v>
      </c>
      <c r="E69" s="9">
        <f>D69/D89*100</f>
        <v>9.501959226651006E-3</v>
      </c>
      <c r="F69" s="17">
        <v>44.6</v>
      </c>
      <c r="G69" s="9">
        <f>F69/F89*100</f>
        <v>9.7274270257584894E-3</v>
      </c>
      <c r="H69" s="9">
        <f t="shared" si="9"/>
        <v>235.33834586466168</v>
      </c>
      <c r="I69" s="10">
        <f t="shared" si="7"/>
        <v>43.217054263565892</v>
      </c>
    </row>
    <row r="70" spans="1:9" ht="15" customHeight="1">
      <c r="A70" s="3" t="s">
        <v>58</v>
      </c>
      <c r="B70" s="31">
        <v>231.8</v>
      </c>
      <c r="C70" s="9">
        <f>B70/B89*100</f>
        <v>6.7645532739212186E-2</v>
      </c>
      <c r="D70" s="17">
        <v>400</v>
      </c>
      <c r="E70" s="9">
        <f>D70/D89*100</f>
        <v>3.6829299328104678E-2</v>
      </c>
      <c r="F70" s="17">
        <v>185.7</v>
      </c>
      <c r="G70" s="9">
        <f>F70/F89*100</f>
        <v>4.0501865441330748E-2</v>
      </c>
      <c r="H70" s="9">
        <f t="shared" si="9"/>
        <v>-19.887834339948242</v>
      </c>
      <c r="I70" s="10">
        <f t="shared" si="7"/>
        <v>46.424999999999997</v>
      </c>
    </row>
    <row r="71" spans="1:9" ht="26.25" customHeight="1">
      <c r="A71" s="3" t="s">
        <v>59</v>
      </c>
      <c r="B71" s="31">
        <v>910.1</v>
      </c>
      <c r="C71" s="9">
        <f>B71/B89*100</f>
        <v>0.26559188673838224</v>
      </c>
      <c r="D71" s="17">
        <v>1808.6</v>
      </c>
      <c r="E71" s="9">
        <f>D71/D89*100</f>
        <v>0.16652367691202527</v>
      </c>
      <c r="F71" s="17">
        <v>198.8</v>
      </c>
      <c r="G71" s="9">
        <f>F71/F89*100</f>
        <v>4.3359024500466095E-2</v>
      </c>
      <c r="H71" s="9">
        <f t="shared" si="9"/>
        <v>-78.156246566311395</v>
      </c>
      <c r="I71" s="10">
        <f t="shared" si="7"/>
        <v>10.991927457702092</v>
      </c>
    </row>
    <row r="72" spans="1:9" ht="26.25" customHeight="1">
      <c r="A72" s="3" t="s">
        <v>60</v>
      </c>
      <c r="B72" s="17">
        <f>B73</f>
        <v>10239.299999999999</v>
      </c>
      <c r="C72" s="9">
        <f>B72/B89*100</f>
        <v>2.9881057091312129</v>
      </c>
      <c r="D72" s="17">
        <f>D73</f>
        <v>20988.7</v>
      </c>
      <c r="E72" s="9">
        <f>D72/D89*100</f>
        <v>1.9324977870194766</v>
      </c>
      <c r="F72" s="17">
        <f>F73</f>
        <v>9979.7000000000007</v>
      </c>
      <c r="G72" s="9">
        <f>F72/F89*100</f>
        <v>2.1766099436986996</v>
      </c>
      <c r="H72" s="9">
        <f t="shared" si="9"/>
        <v>-2.5353295635443658</v>
      </c>
      <c r="I72" s="10">
        <f t="shared" si="7"/>
        <v>47.547966286620898</v>
      </c>
    </row>
    <row r="73" spans="1:9" ht="15" customHeight="1">
      <c r="A73" s="3" t="s">
        <v>61</v>
      </c>
      <c r="B73" s="32">
        <v>10239.299999999999</v>
      </c>
      <c r="C73" s="9">
        <f>B73/B89*100</f>
        <v>2.9881057091312129</v>
      </c>
      <c r="D73" s="17">
        <v>20988.7</v>
      </c>
      <c r="E73" s="9">
        <f>D73/D89*100</f>
        <v>1.9324977870194766</v>
      </c>
      <c r="F73" s="17">
        <v>9979.7000000000007</v>
      </c>
      <c r="G73" s="9">
        <f>F73/F89*100</f>
        <v>2.1766099436986996</v>
      </c>
      <c r="H73" s="9">
        <f t="shared" si="9"/>
        <v>-2.5353295635443658</v>
      </c>
      <c r="I73" s="10">
        <f t="shared" si="7"/>
        <v>47.547966286620898</v>
      </c>
    </row>
    <row r="74" spans="1:9" ht="15" customHeight="1">
      <c r="A74" s="3" t="s">
        <v>62</v>
      </c>
      <c r="B74" s="17">
        <f>SUM(B75:B78)</f>
        <v>15493.4</v>
      </c>
      <c r="C74" s="9">
        <f>B74/B89*100</f>
        <v>4.5213947236484469</v>
      </c>
      <c r="D74" s="17">
        <f>SUM(D75:D78)</f>
        <v>27776.1</v>
      </c>
      <c r="E74" s="9">
        <f>D74/D89*100</f>
        <v>2.5574357526684204</v>
      </c>
      <c r="F74" s="17">
        <f>SUM(F75:F78)</f>
        <v>12504.199999999999</v>
      </c>
      <c r="G74" s="9">
        <f>F74/F89*100</f>
        <v>2.7272128478809261</v>
      </c>
      <c r="H74" s="9">
        <f t="shared" si="9"/>
        <v>-19.293376534524384</v>
      </c>
      <c r="I74" s="10">
        <f t="shared" si="7"/>
        <v>45.017839077480275</v>
      </c>
    </row>
    <row r="75" spans="1:9" ht="15" customHeight="1">
      <c r="A75" s="3" t="s">
        <v>63</v>
      </c>
      <c r="B75" s="33">
        <v>1043.5</v>
      </c>
      <c r="C75" s="9">
        <f>B75/B89*100</f>
        <v>0.30452162818536627</v>
      </c>
      <c r="D75" s="17">
        <v>2367.3000000000002</v>
      </c>
      <c r="E75" s="9">
        <f>D75/D89*100</f>
        <v>0.21796500074855552</v>
      </c>
      <c r="F75" s="17">
        <v>1183.7</v>
      </c>
      <c r="G75" s="9">
        <f>F75/F89*100</f>
        <v>0.2581694029235499</v>
      </c>
      <c r="H75" s="9">
        <f t="shared" si="9"/>
        <v>13.435553425970298</v>
      </c>
      <c r="I75" s="10">
        <f t="shared" ref="I75:I102" si="10">F75/D75*100</f>
        <v>50.002112110843576</v>
      </c>
    </row>
    <row r="76" spans="1:9" ht="26.25" customHeight="1">
      <c r="A76" s="3" t="s">
        <v>64</v>
      </c>
      <c r="B76" s="33">
        <v>8476.5</v>
      </c>
      <c r="C76" s="9">
        <f>B76/B89*100</f>
        <v>2.4736728139082484</v>
      </c>
      <c r="D76" s="17">
        <v>10250.200000000001</v>
      </c>
      <c r="E76" s="9">
        <f>D76/D89*100</f>
        <v>0.94376920993234636</v>
      </c>
      <c r="F76" s="17">
        <v>4916.3999999999996</v>
      </c>
      <c r="G76" s="9">
        <f>F76/F89*100</f>
        <v>1.0722852517811443</v>
      </c>
      <c r="H76" s="9">
        <f t="shared" si="9"/>
        <v>-41.999646080339772</v>
      </c>
      <c r="I76" s="10">
        <f t="shared" si="10"/>
        <v>47.9639421669821</v>
      </c>
    </row>
    <row r="77" spans="1:9" ht="15" customHeight="1">
      <c r="A77" s="3" t="s">
        <v>65</v>
      </c>
      <c r="B77" s="33">
        <v>5877.5</v>
      </c>
      <c r="C77" s="9">
        <f>B77/B89*100</f>
        <v>1.7152140581308004</v>
      </c>
      <c r="D77" s="17">
        <v>13627.1</v>
      </c>
      <c r="E77" s="9">
        <f>D77/D89*100</f>
        <v>1.2546913621850382</v>
      </c>
      <c r="F77" s="17">
        <v>6368.5</v>
      </c>
      <c r="G77" s="9">
        <f>F77/F89*100</f>
        <v>1.3889936998552228</v>
      </c>
      <c r="H77" s="9">
        <f t="shared" si="9"/>
        <v>8.3538919608677134</v>
      </c>
      <c r="I77" s="10">
        <f t="shared" si="10"/>
        <v>46.734081352598864</v>
      </c>
    </row>
    <row r="78" spans="1:9" ht="26.25" customHeight="1">
      <c r="A78" s="3" t="s">
        <v>66</v>
      </c>
      <c r="B78" s="33">
        <v>95.9</v>
      </c>
      <c r="C78" s="9">
        <f>B78/B89*100</f>
        <v>2.7986223424031266E-2</v>
      </c>
      <c r="D78" s="17">
        <v>1531.5</v>
      </c>
      <c r="E78" s="9">
        <f>D78/D89*100</f>
        <v>0.14101017980248079</v>
      </c>
      <c r="F78" s="17">
        <v>35.6</v>
      </c>
      <c r="G78" s="9">
        <f>F78/F89*100</f>
        <v>7.7644933210090179E-3</v>
      </c>
      <c r="H78" s="9">
        <f t="shared" si="9"/>
        <v>-62.877997914494266</v>
      </c>
      <c r="I78" s="10">
        <f t="shared" si="10"/>
        <v>2.3245184459680055</v>
      </c>
    </row>
    <row r="79" spans="1:9" ht="26.25" customHeight="1">
      <c r="A79" s="3" t="s">
        <v>67</v>
      </c>
      <c r="B79" s="17">
        <f>SUM(B80:B81)</f>
        <v>6134.4</v>
      </c>
      <c r="C79" s="9">
        <f>B79/B89*100</f>
        <v>1.790184452266709</v>
      </c>
      <c r="D79" s="17">
        <f>SUM(D80:D81)</f>
        <v>23648.1</v>
      </c>
      <c r="E79" s="9">
        <f>D79/D89*100</f>
        <v>2.1773573836023803</v>
      </c>
      <c r="F79" s="17">
        <f>SUM(F80:F81)</f>
        <v>7586.8</v>
      </c>
      <c r="G79" s="9">
        <f>F79/F89*100</f>
        <v>1.6547094923548098</v>
      </c>
      <c r="H79" s="9">
        <f t="shared" si="9"/>
        <v>23.676317162232664</v>
      </c>
      <c r="I79" s="10">
        <f t="shared" si="10"/>
        <v>32.082070018310141</v>
      </c>
    </row>
    <row r="80" spans="1:9" ht="15" customHeight="1">
      <c r="A80" s="3" t="s">
        <v>68</v>
      </c>
      <c r="B80" s="34">
        <v>229.4</v>
      </c>
      <c r="C80" s="9">
        <f>B80/B89*100</f>
        <v>6.69451475857432E-2</v>
      </c>
      <c r="D80" s="17">
        <v>13010</v>
      </c>
      <c r="E80" s="9">
        <f t="shared" ref="E80:G80" si="11">D80/D89*100</f>
        <v>1.1978729606466045</v>
      </c>
      <c r="F80" s="17">
        <v>732.7</v>
      </c>
      <c r="G80" s="9">
        <f t="shared" si="11"/>
        <v>0.15980461394110415</v>
      </c>
      <c r="H80" s="9">
        <f t="shared" si="9"/>
        <v>219.39843068875325</v>
      </c>
      <c r="I80" s="10">
        <f t="shared" si="10"/>
        <v>5.6318216756341277</v>
      </c>
    </row>
    <row r="81" spans="1:9" ht="15" customHeight="1">
      <c r="A81" s="3" t="s">
        <v>69</v>
      </c>
      <c r="B81" s="34">
        <v>5905</v>
      </c>
      <c r="C81" s="9">
        <f>B81/B89*100</f>
        <v>1.723239304680966</v>
      </c>
      <c r="D81" s="17">
        <v>10638.1</v>
      </c>
      <c r="E81" s="9">
        <f t="shared" ref="E81:G81" si="12">D81/D89*100</f>
        <v>0.97948442295577587</v>
      </c>
      <c r="F81" s="17">
        <v>6854.1</v>
      </c>
      <c r="G81" s="9">
        <f t="shared" si="12"/>
        <v>1.4949048784137056</v>
      </c>
      <c r="H81" s="9">
        <f t="shared" si="9"/>
        <v>16.072819644369176</v>
      </c>
      <c r="I81" s="10">
        <f t="shared" si="10"/>
        <v>64.429738393134116</v>
      </c>
    </row>
    <row r="82" spans="1:9" ht="26.25" customHeight="1">
      <c r="A82" s="3" t="s">
        <v>70</v>
      </c>
      <c r="B82" s="17">
        <f>B83</f>
        <v>641</v>
      </c>
      <c r="C82" s="9">
        <f>B82/B89*100</f>
        <v>0.18706120140567301</v>
      </c>
      <c r="D82" s="17">
        <f>D83</f>
        <v>1930.1</v>
      </c>
      <c r="E82" s="9">
        <f t="shared" ref="E82:G82" si="13">D82/D89*100</f>
        <v>0.17771057658293707</v>
      </c>
      <c r="F82" s="17">
        <f>F83</f>
        <v>965</v>
      </c>
      <c r="G82" s="9">
        <f t="shared" si="13"/>
        <v>0.21047011389813772</v>
      </c>
      <c r="H82" s="9">
        <f t="shared" si="9"/>
        <v>50.546021840873635</v>
      </c>
      <c r="I82" s="10">
        <f t="shared" si="10"/>
        <v>49.997409460649713</v>
      </c>
    </row>
    <row r="83" spans="1:9" ht="26.25" customHeight="1">
      <c r="A83" s="3" t="s">
        <v>71</v>
      </c>
      <c r="B83" s="35">
        <v>641</v>
      </c>
      <c r="C83" s="9">
        <f>B83/B89*100</f>
        <v>0.18706120140567301</v>
      </c>
      <c r="D83" s="17">
        <v>1930.1</v>
      </c>
      <c r="E83" s="9">
        <f t="shared" ref="E83:G83" si="14">D83/D89*100</f>
        <v>0.17771057658293707</v>
      </c>
      <c r="F83" s="17">
        <v>965</v>
      </c>
      <c r="G83" s="9">
        <f t="shared" si="14"/>
        <v>0.21047011389813772</v>
      </c>
      <c r="H83" s="9">
        <f t="shared" si="9"/>
        <v>50.546021840873635</v>
      </c>
      <c r="I83" s="10">
        <f t="shared" si="10"/>
        <v>49.997409460649713</v>
      </c>
    </row>
    <row r="84" spans="1:9" ht="39" customHeight="1">
      <c r="A84" s="3" t="s">
        <v>72</v>
      </c>
      <c r="B84" s="17">
        <f>B85</f>
        <v>40.6</v>
      </c>
      <c r="C84" s="9">
        <f>B84/B89*100</f>
        <v>1.1848182179516886E-2</v>
      </c>
      <c r="D84" s="17">
        <f>D85</f>
        <v>1400.9</v>
      </c>
      <c r="E84" s="9">
        <f t="shared" ref="E84:G84" si="15">D84/D89*100</f>
        <v>0.12898541357185461</v>
      </c>
      <c r="F84" s="17">
        <f>F85</f>
        <v>327.60000000000002</v>
      </c>
      <c r="G84" s="9">
        <f t="shared" si="15"/>
        <v>7.145078685288074E-2</v>
      </c>
      <c r="H84" s="9">
        <f t="shared" si="9"/>
        <v>706.89655172413791</v>
      </c>
      <c r="I84" s="10">
        <f t="shared" si="10"/>
        <v>23.38496680705261</v>
      </c>
    </row>
    <row r="85" spans="1:9" ht="39" customHeight="1">
      <c r="A85" s="3" t="s">
        <v>73</v>
      </c>
      <c r="B85" s="36">
        <v>40.6</v>
      </c>
      <c r="C85" s="9">
        <f>B85/B89*100</f>
        <v>1.1848182179516886E-2</v>
      </c>
      <c r="D85" s="17">
        <v>1400.9</v>
      </c>
      <c r="E85" s="9">
        <f t="shared" ref="E85:G85" si="16">D85/D89*100</f>
        <v>0.12898541357185461</v>
      </c>
      <c r="F85" s="17">
        <v>327.60000000000002</v>
      </c>
      <c r="G85" s="9">
        <f t="shared" si="16"/>
        <v>7.145078685288074E-2</v>
      </c>
      <c r="H85" s="9">
        <f t="shared" si="9"/>
        <v>706.89655172413791</v>
      </c>
      <c r="I85" s="10">
        <f t="shared" si="10"/>
        <v>23.38496680705261</v>
      </c>
    </row>
    <row r="86" spans="1:9" ht="90" customHeight="1">
      <c r="A86" s="3" t="s">
        <v>74</v>
      </c>
      <c r="B86" s="17">
        <f>SUM(B87:B88)</f>
        <v>9127.5</v>
      </c>
      <c r="C86" s="9">
        <f>B86/B89*100</f>
        <v>2.663652286786709</v>
      </c>
      <c r="D86" s="17">
        <f>SUM(D87:D88)</f>
        <v>24164.6</v>
      </c>
      <c r="E86" s="9">
        <f t="shared" ref="E86:G86" si="17">D86/D89*100</f>
        <v>2.2249132163597958</v>
      </c>
      <c r="F86" s="17">
        <f>SUM(F87:F88)</f>
        <v>13425.5</v>
      </c>
      <c r="G86" s="9">
        <f t="shared" si="17"/>
        <v>2.9281518281237804</v>
      </c>
      <c r="H86" s="9">
        <f t="shared" si="9"/>
        <v>47.088468912626666</v>
      </c>
      <c r="I86" s="10">
        <f t="shared" si="10"/>
        <v>55.558544316893311</v>
      </c>
    </row>
    <row r="87" spans="1:9" ht="64.5" customHeight="1">
      <c r="A87" s="3" t="s">
        <v>75</v>
      </c>
      <c r="B87" s="37">
        <v>5212.6000000000004</v>
      </c>
      <c r="C87" s="9">
        <f>B87/B89*100</f>
        <v>1.5211781879051656</v>
      </c>
      <c r="D87" s="17">
        <v>10265</v>
      </c>
      <c r="E87" s="9">
        <f t="shared" ref="E87:G87" si="18">D87/D89*100</f>
        <v>0.94513189400748621</v>
      </c>
      <c r="F87" s="17">
        <v>5132.3</v>
      </c>
      <c r="G87" s="9">
        <f t="shared" si="18"/>
        <v>1.1193738503206345</v>
      </c>
      <c r="H87" s="9">
        <f t="shared" si="9"/>
        <v>-1.5404980240187314</v>
      </c>
      <c r="I87" s="10">
        <f t="shared" si="10"/>
        <v>49.998051631758408</v>
      </c>
    </row>
    <row r="88" spans="1:9" ht="26.25" customHeight="1">
      <c r="A88" s="3" t="s">
        <v>76</v>
      </c>
      <c r="B88" s="37">
        <v>3914.9</v>
      </c>
      <c r="C88" s="9">
        <f>B88/B89*100</f>
        <v>1.1424740988815434</v>
      </c>
      <c r="D88" s="17">
        <v>13899.6</v>
      </c>
      <c r="E88" s="9">
        <f t="shared" ref="E88:G88" si="19">D88/D89*100</f>
        <v>1.2797813223523093</v>
      </c>
      <c r="F88" s="17">
        <v>8293.2000000000007</v>
      </c>
      <c r="G88" s="9">
        <f t="shared" si="19"/>
        <v>1.8087779778031461</v>
      </c>
      <c r="H88" s="9">
        <f t="shared" si="9"/>
        <v>111.83682852691001</v>
      </c>
      <c r="I88" s="10">
        <f t="shared" si="10"/>
        <v>59.665026331693007</v>
      </c>
    </row>
    <row r="89" spans="1:9" s="14" customFormat="1" ht="15" customHeight="1">
      <c r="A89" s="12" t="s">
        <v>77</v>
      </c>
      <c r="B89" s="16">
        <f>B43+B50+B52+B56+B61+B65+B72+B74+B79+B82+B84+B86</f>
        <v>342668.6</v>
      </c>
      <c r="C89" s="13">
        <f>C43+C50+C52+C56+C61+C65+C72+C74+C79+C82+C84+C86</f>
        <v>100</v>
      </c>
      <c r="D89" s="16">
        <f>D43+D50+D52+D56+D61+D65+D72+D74+D79+D82+D84+D86</f>
        <v>1086091.8</v>
      </c>
      <c r="E89" s="13"/>
      <c r="F89" s="16">
        <f>F43+F50+F52+F56+F61+F65+F72+F74+F79+F82+F84+F86</f>
        <v>458497.39999999997</v>
      </c>
      <c r="G89" s="13"/>
      <c r="H89" s="9">
        <f t="shared" si="9"/>
        <v>33.80198827671984</v>
      </c>
      <c r="I89" s="10">
        <f t="shared" si="10"/>
        <v>42.215344964394347</v>
      </c>
    </row>
    <row r="90" spans="1:9" ht="115.5" customHeight="1">
      <c r="A90" s="3" t="s">
        <v>78</v>
      </c>
      <c r="B90" s="38">
        <v>94020.3</v>
      </c>
      <c r="C90" s="9">
        <f>B90/B89*100</f>
        <v>27.437675935291416</v>
      </c>
      <c r="D90" s="17">
        <v>206199.1</v>
      </c>
      <c r="E90" s="9">
        <f t="shared" ref="E90:G90" si="20">D90/D89*100</f>
        <v>18.985420937714473</v>
      </c>
      <c r="F90" s="17">
        <v>108724.1</v>
      </c>
      <c r="G90" s="9">
        <f t="shared" si="20"/>
        <v>23.713133378727996</v>
      </c>
      <c r="H90" s="9">
        <f t="shared" si="9"/>
        <v>15.638963074995502</v>
      </c>
      <c r="I90" s="10">
        <f t="shared" si="10"/>
        <v>52.727727715591385</v>
      </c>
    </row>
    <row r="91" spans="1:9" ht="51.75" customHeight="1">
      <c r="A91" s="3" t="s">
        <v>79</v>
      </c>
      <c r="B91" s="38">
        <v>23388.3</v>
      </c>
      <c r="C91" s="9">
        <f>B91/B89*100</f>
        <v>6.8253408686993797</v>
      </c>
      <c r="D91" s="17">
        <v>341285.3</v>
      </c>
      <c r="E91" s="9">
        <f t="shared" ref="E91:G91" si="21">D91/D89*100</f>
        <v>31.423246174955004</v>
      </c>
      <c r="F91" s="17">
        <v>40646.199999999997</v>
      </c>
      <c r="G91" s="9">
        <f t="shared" si="21"/>
        <v>8.8650884388875486</v>
      </c>
      <c r="H91" s="9">
        <f t="shared" si="9"/>
        <v>73.788603703561165</v>
      </c>
      <c r="I91" s="10">
        <f t="shared" si="10"/>
        <v>11.90974237683252</v>
      </c>
    </row>
    <row r="92" spans="1:9" ht="26.25" customHeight="1">
      <c r="A92" s="3" t="s">
        <v>80</v>
      </c>
      <c r="B92" s="38">
        <v>7379.5</v>
      </c>
      <c r="C92" s="9">
        <f>B92/B89*100</f>
        <v>2.1535384333434697</v>
      </c>
      <c r="D92" s="17">
        <v>8592</v>
      </c>
      <c r="E92" s="9">
        <f t="shared" ref="E92:G92" si="22">D92/D89*100</f>
        <v>0.79109334956768851</v>
      </c>
      <c r="F92" s="17">
        <v>3876.6</v>
      </c>
      <c r="G92" s="9">
        <f t="shared" si="22"/>
        <v>0.84550097775908872</v>
      </c>
      <c r="H92" s="9">
        <f t="shared" si="9"/>
        <v>-47.467985635883196</v>
      </c>
      <c r="I92" s="10">
        <f t="shared" si="10"/>
        <v>45.118715083798882</v>
      </c>
    </row>
    <row r="93" spans="1:9" ht="51.75" customHeight="1">
      <c r="A93" s="3" t="s">
        <v>81</v>
      </c>
      <c r="B93" s="38">
        <v>3605.2</v>
      </c>
      <c r="C93" s="9">
        <f>B93/B89*100</f>
        <v>1.0520952313693173</v>
      </c>
      <c r="D93" s="17">
        <v>16333.4</v>
      </c>
      <c r="E93" s="9">
        <f t="shared" ref="E93:G93" si="23">D93/D89*100</f>
        <v>1.5038691941141622</v>
      </c>
      <c r="F93" s="17">
        <v>8532.9</v>
      </c>
      <c r="G93" s="9">
        <f t="shared" si="23"/>
        <v>1.8610574454729734</v>
      </c>
      <c r="H93" s="9">
        <f t="shared" si="9"/>
        <v>136.68312437590146</v>
      </c>
      <c r="I93" s="10">
        <f t="shared" si="10"/>
        <v>52.242031665176881</v>
      </c>
    </row>
    <row r="94" spans="1:9" ht="15" customHeight="1">
      <c r="A94" s="3" t="s">
        <v>82</v>
      </c>
      <c r="B94" s="38">
        <v>13600.5</v>
      </c>
      <c r="C94" s="9">
        <f>B94/B89*100</f>
        <v>3.9689951165645181</v>
      </c>
      <c r="D94" s="17">
        <v>69192.7</v>
      </c>
      <c r="E94" s="9">
        <f t="shared" ref="E94:G94" si="24">D94/D89*100</f>
        <v>6.370796649049371</v>
      </c>
      <c r="F94" s="17">
        <v>52991.6</v>
      </c>
      <c r="G94" s="9">
        <f t="shared" si="24"/>
        <v>11.557666412066895</v>
      </c>
      <c r="H94" s="9">
        <f t="shared" si="9"/>
        <v>289.62979302231531</v>
      </c>
      <c r="I94" s="10">
        <f t="shared" si="10"/>
        <v>76.585535757384818</v>
      </c>
    </row>
    <row r="95" spans="1:9" ht="51.75" customHeight="1">
      <c r="A95" s="3" t="s">
        <v>83</v>
      </c>
      <c r="B95" s="38">
        <v>199338.7</v>
      </c>
      <c r="C95" s="9">
        <f>B95/B89*100</f>
        <v>58.172444163252777</v>
      </c>
      <c r="D95" s="17">
        <v>418894.1</v>
      </c>
      <c r="E95" s="9">
        <f t="shared" ref="E95:G95" si="25">D95/D89*100</f>
        <v>38.568940489192535</v>
      </c>
      <c r="F95" s="17">
        <v>241123.6</v>
      </c>
      <c r="G95" s="9">
        <f t="shared" si="25"/>
        <v>52.589960161169948</v>
      </c>
      <c r="H95" s="9">
        <f t="shared" si="9"/>
        <v>20.961760059637186</v>
      </c>
      <c r="I95" s="10">
        <f t="shared" si="10"/>
        <v>57.56194704103018</v>
      </c>
    </row>
    <row r="96" spans="1:9" ht="42" customHeight="1">
      <c r="A96" s="3" t="s">
        <v>84</v>
      </c>
      <c r="B96" s="38">
        <v>40.6</v>
      </c>
      <c r="C96" s="9">
        <f>B96/B89*100</f>
        <v>1.1848182179516886E-2</v>
      </c>
      <c r="D96" s="17">
        <v>1400.9</v>
      </c>
      <c r="E96" s="9">
        <f t="shared" ref="E96:G96" si="26">D96/D89*100</f>
        <v>0.12898541357185461</v>
      </c>
      <c r="F96" s="17">
        <v>327.60000000000002</v>
      </c>
      <c r="G96" s="9">
        <f t="shared" si="26"/>
        <v>7.145078685288074E-2</v>
      </c>
      <c r="H96" s="9">
        <f t="shared" si="9"/>
        <v>706.89655172413791</v>
      </c>
      <c r="I96" s="10">
        <f t="shared" si="10"/>
        <v>23.38496680705261</v>
      </c>
    </row>
    <row r="97" spans="1:9" ht="15" customHeight="1">
      <c r="A97" s="3" t="s">
        <v>85</v>
      </c>
      <c r="B97" s="17">
        <f>SUM(B98:B102)</f>
        <v>1295.5</v>
      </c>
      <c r="C97" s="9">
        <f>B97/B89*100</f>
        <v>0.37806206929960906</v>
      </c>
      <c r="D97" s="17">
        <f>SUM(D98:D102)</f>
        <v>24194.3</v>
      </c>
      <c r="E97" s="9">
        <f t="shared" ref="E97:G97" si="27">D97/D89*100</f>
        <v>2.2276477918349071</v>
      </c>
      <c r="F97" s="17">
        <f>SUM(F98:F102)</f>
        <v>2274.7999999999997</v>
      </c>
      <c r="G97" s="9">
        <f t="shared" si="27"/>
        <v>0.49614239906267726</v>
      </c>
      <c r="H97" s="9">
        <f t="shared" si="9"/>
        <v>75.592435353145476</v>
      </c>
      <c r="I97" s="10">
        <f t="shared" si="10"/>
        <v>9.4022145712006537</v>
      </c>
    </row>
    <row r="98" spans="1:9" ht="77.25" customHeight="1">
      <c r="A98" s="3" t="s">
        <v>86</v>
      </c>
      <c r="B98" s="39">
        <v>1097.2</v>
      </c>
      <c r="C98" s="9">
        <f>B98/B89*100</f>
        <v>0.3201927459942347</v>
      </c>
      <c r="D98" s="17">
        <v>1159.5</v>
      </c>
      <c r="E98" s="9">
        <f t="shared" ref="E98:G98" si="28">D98/D89*100</f>
        <v>0.10675893142734344</v>
      </c>
      <c r="F98" s="17">
        <v>1159.5</v>
      </c>
      <c r="G98" s="9">
        <f t="shared" si="28"/>
        <v>0.2528912922952235</v>
      </c>
      <c r="H98" s="9">
        <f t="shared" si="9"/>
        <v>5.6780896828290111</v>
      </c>
      <c r="I98" s="10">
        <f t="shared" si="10"/>
        <v>100</v>
      </c>
    </row>
    <row r="99" spans="1:9" ht="15" customHeight="1">
      <c r="A99" s="3" t="s">
        <v>87</v>
      </c>
      <c r="B99" s="39">
        <v>52.2</v>
      </c>
      <c r="C99" s="9">
        <f>B99/B89*100</f>
        <v>1.5233377087950284E-2</v>
      </c>
      <c r="D99" s="17">
        <v>988.1</v>
      </c>
      <c r="E99" s="9">
        <f>D99/D89*100</f>
        <v>9.0977576665250567E-2</v>
      </c>
      <c r="F99" s="17">
        <v>988.1</v>
      </c>
      <c r="G99" s="9">
        <f>F99/F89*100</f>
        <v>0.2155083104069947</v>
      </c>
      <c r="H99" s="9">
        <f t="shared" si="9"/>
        <v>1792.9118773946361</v>
      </c>
      <c r="I99" s="10">
        <f t="shared" si="10"/>
        <v>100</v>
      </c>
    </row>
    <row r="100" spans="1:9" ht="26.25" customHeight="1">
      <c r="A100" s="3" t="s">
        <v>88</v>
      </c>
      <c r="B100" s="39">
        <v>146.1</v>
      </c>
      <c r="C100" s="9">
        <f>B100/B89*100</f>
        <v>4.2635946217424066E-2</v>
      </c>
      <c r="D100" s="17">
        <v>289.89999999999998</v>
      </c>
      <c r="E100" s="9">
        <f>D100/D89*100</f>
        <v>2.6692034688043861E-2</v>
      </c>
      <c r="F100" s="17">
        <v>127.2</v>
      </c>
      <c r="G100" s="9">
        <f>F100/F89*100</f>
        <v>2.774279636045919E-2</v>
      </c>
      <c r="H100" s="9">
        <f t="shared" si="9"/>
        <v>-12.936344969199183</v>
      </c>
      <c r="I100" s="10">
        <f t="shared" si="10"/>
        <v>43.877199034149712</v>
      </c>
    </row>
    <row r="101" spans="1:9" ht="15" customHeight="1">
      <c r="A101" s="3" t="s">
        <v>89</v>
      </c>
      <c r="B101" s="39">
        <v>0</v>
      </c>
      <c r="C101" s="9">
        <f>B101/B89*100</f>
        <v>0</v>
      </c>
      <c r="D101" s="17">
        <v>21756.799999999999</v>
      </c>
      <c r="E101" s="9">
        <f>D101/D89*100</f>
        <v>2.0032192490542693</v>
      </c>
      <c r="F101" s="17">
        <v>0</v>
      </c>
      <c r="G101" s="9">
        <f>F101/F89*100</f>
        <v>0</v>
      </c>
      <c r="H101" s="9" t="e">
        <f t="shared" si="9"/>
        <v>#DIV/0!</v>
      </c>
      <c r="I101" s="10">
        <f t="shared" si="10"/>
        <v>0</v>
      </c>
    </row>
    <row r="102" spans="1:9" ht="15" customHeight="1">
      <c r="A102" s="3" t="s">
        <v>90</v>
      </c>
      <c r="B102" s="39">
        <v>0</v>
      </c>
      <c r="C102" s="9">
        <f>B102/B89*100</f>
        <v>0</v>
      </c>
      <c r="D102" s="17">
        <v>0</v>
      </c>
      <c r="E102" s="9">
        <f>D102/D89*100</f>
        <v>0</v>
      </c>
      <c r="F102" s="17">
        <v>0</v>
      </c>
      <c r="G102" s="9">
        <f>F102/F89*100</f>
        <v>0</v>
      </c>
      <c r="H102" s="9" t="e">
        <f t="shared" si="9"/>
        <v>#DIV/0!</v>
      </c>
      <c r="I102" s="10" t="e">
        <f t="shared" si="10"/>
        <v>#DIV/0!</v>
      </c>
    </row>
    <row r="103" spans="1:9" ht="26.25" customHeight="1">
      <c r="A103" s="3" t="s">
        <v>91</v>
      </c>
      <c r="B103" s="17">
        <f>B42-B89</f>
        <v>18696.400000000023</v>
      </c>
      <c r="C103" s="9"/>
      <c r="D103" s="17">
        <f>D42-D89</f>
        <v>-72912.5</v>
      </c>
      <c r="E103" s="9"/>
      <c r="F103" s="17">
        <f>F42-F89</f>
        <v>-22563.699999999953</v>
      </c>
      <c r="G103" s="9"/>
      <c r="H103" s="9"/>
      <c r="I103" s="9"/>
    </row>
    <row r="104" spans="1:9">
      <c r="A104" s="44" t="s">
        <v>92</v>
      </c>
      <c r="B104" s="45"/>
      <c r="C104" s="45"/>
      <c r="D104" s="45"/>
      <c r="E104" s="45"/>
      <c r="F104" s="45"/>
      <c r="G104" s="45"/>
      <c r="H104" s="45"/>
      <c r="I104" s="46"/>
    </row>
    <row r="105" spans="1:9" ht="64.5" customHeight="1">
      <c r="A105" s="3" t="s">
        <v>93</v>
      </c>
      <c r="B105" s="7"/>
      <c r="C105" s="8"/>
      <c r="D105" s="8"/>
      <c r="E105" s="8"/>
      <c r="F105" s="8"/>
      <c r="G105" s="8"/>
      <c r="H105" s="8"/>
      <c r="I105" s="8"/>
    </row>
    <row r="106" spans="1:9" ht="39" customHeight="1">
      <c r="A106" s="3" t="s">
        <v>94</v>
      </c>
      <c r="B106" s="20">
        <v>0</v>
      </c>
      <c r="C106" s="20"/>
      <c r="D106" s="20">
        <v>11200</v>
      </c>
      <c r="E106" s="20"/>
      <c r="F106" s="20">
        <v>0</v>
      </c>
      <c r="G106" s="8"/>
      <c r="H106" s="8"/>
      <c r="I106" s="8"/>
    </row>
    <row r="107" spans="1:9" ht="39" customHeight="1">
      <c r="A107" s="3" t="s">
        <v>95</v>
      </c>
      <c r="B107" s="8">
        <v>-14779</v>
      </c>
      <c r="C107" s="20"/>
      <c r="D107" s="20">
        <v>-35469.199999999997</v>
      </c>
      <c r="E107" s="20"/>
      <c r="F107" s="20">
        <v>-20469.3</v>
      </c>
      <c r="G107" s="8"/>
      <c r="H107" s="8"/>
      <c r="I107" s="8"/>
    </row>
    <row r="108" spans="1:9" ht="39" customHeight="1">
      <c r="A108" s="3" t="s">
        <v>96</v>
      </c>
      <c r="B108" s="8">
        <v>0</v>
      </c>
      <c r="C108" s="20"/>
      <c r="D108" s="20">
        <v>0</v>
      </c>
      <c r="E108" s="20"/>
      <c r="F108" s="20">
        <v>0</v>
      </c>
      <c r="G108" s="8"/>
      <c r="H108" s="8"/>
      <c r="I108" s="8"/>
    </row>
    <row r="109" spans="1:9" ht="51.75" customHeight="1">
      <c r="A109" s="3" t="s">
        <v>97</v>
      </c>
      <c r="B109" s="8">
        <v>0</v>
      </c>
      <c r="C109" s="20"/>
      <c r="D109" s="20">
        <v>0</v>
      </c>
      <c r="E109" s="20"/>
      <c r="F109" s="20">
        <v>0</v>
      </c>
      <c r="G109" s="8"/>
      <c r="H109" s="8"/>
      <c r="I109" s="8"/>
    </row>
    <row r="110" spans="1:9" ht="51.75" customHeight="1">
      <c r="A110" s="3" t="s">
        <v>98</v>
      </c>
      <c r="B110" s="8">
        <v>0</v>
      </c>
      <c r="C110" s="20"/>
      <c r="D110" s="20">
        <v>0</v>
      </c>
      <c r="E110" s="20"/>
      <c r="F110" s="20">
        <v>0</v>
      </c>
      <c r="G110" s="8"/>
      <c r="H110" s="8"/>
      <c r="I110" s="8"/>
    </row>
    <row r="111" spans="1:9" ht="39" customHeight="1">
      <c r="A111" s="3" t="s">
        <v>99</v>
      </c>
      <c r="B111" s="8">
        <v>0</v>
      </c>
      <c r="C111" s="20"/>
      <c r="D111" s="20">
        <v>0</v>
      </c>
      <c r="E111" s="20"/>
      <c r="F111" s="20">
        <v>0</v>
      </c>
      <c r="G111" s="8"/>
      <c r="H111" s="8"/>
      <c r="I111" s="8"/>
    </row>
    <row r="112" spans="1:9" ht="39" customHeight="1">
      <c r="A112" s="3" t="s">
        <v>100</v>
      </c>
      <c r="B112" s="8">
        <v>-230</v>
      </c>
      <c r="C112" s="20"/>
      <c r="D112" s="20">
        <v>78982.8</v>
      </c>
      <c r="E112" s="20"/>
      <c r="F112" s="20">
        <v>43032.9</v>
      </c>
      <c r="G112" s="8"/>
      <c r="H112" s="8"/>
      <c r="I112" s="8"/>
    </row>
    <row r="113" spans="1:9" ht="39" customHeight="1">
      <c r="A113" s="3" t="s">
        <v>101</v>
      </c>
      <c r="B113" s="7">
        <f t="shared" ref="B113" si="29">SUM(B106:B112)</f>
        <v>-15009</v>
      </c>
      <c r="C113" s="21"/>
      <c r="D113" s="21">
        <f t="shared" ref="D113:F113" si="30">SUM(D106:D112)</f>
        <v>54713.600000000006</v>
      </c>
      <c r="E113" s="21"/>
      <c r="F113" s="21">
        <f t="shared" si="30"/>
        <v>22563.600000000002</v>
      </c>
      <c r="G113" s="7"/>
      <c r="H113" s="7"/>
      <c r="I113" s="8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6"/>
      <c r="E115" s="1"/>
      <c r="F115" s="1"/>
      <c r="G115" s="1"/>
      <c r="H115" s="1"/>
      <c r="I115" s="1"/>
    </row>
  </sheetData>
  <autoFilter ref="A6:I113"/>
  <mergeCells count="3">
    <mergeCell ref="A2:I2"/>
    <mergeCell ref="A7:I7"/>
    <mergeCell ref="A104:I104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2023-12-15T14:47:19Z</cp:lastPrinted>
  <dcterms:created xsi:type="dcterms:W3CDTF">2023-12-15T14:38:03Z</dcterms:created>
  <dcterms:modified xsi:type="dcterms:W3CDTF">2026-08-05T09:05:45Z</dcterms:modified>
</cp:coreProperties>
</file>