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очередь" sheetId="1" r:id="rId1"/>
    <sheet name="Рег учет" sheetId="2" r:id="rId2"/>
  </sheets>
  <calcPr calcId="125725"/>
</workbook>
</file>

<file path=xl/calcChain.xml><?xml version="1.0" encoding="utf-8"?>
<calcChain xmlns="http://schemas.openxmlformats.org/spreadsheetml/2006/main">
  <c r="B14" i="2"/>
  <c r="B14" i="1"/>
  <c r="B10" i="2" l="1"/>
  <c r="C9" s="1"/>
  <c r="D9" s="1"/>
  <c r="C6" l="1"/>
  <c r="D6" s="1"/>
  <c r="C7"/>
  <c r="D7" s="1"/>
  <c r="C4"/>
  <c r="D4" s="1"/>
  <c r="C8"/>
  <c r="D8" s="1"/>
  <c r="C5"/>
  <c r="D5" s="1"/>
  <c r="D10" l="1"/>
  <c r="C10"/>
  <c r="B10" i="1"/>
  <c r="C4" s="1"/>
  <c r="D4" s="1"/>
  <c r="C9" l="1"/>
  <c r="D9" s="1"/>
  <c r="C6"/>
  <c r="D6" s="1"/>
  <c r="C7"/>
  <c r="D7" s="1"/>
  <c r="C8"/>
  <c r="D8" s="1"/>
  <c r="C5"/>
  <c r="D5" s="1"/>
  <c r="D10" l="1"/>
  <c r="C10"/>
</calcChain>
</file>

<file path=xl/sharedStrings.xml><?xml version="1.0" encoding="utf-8"?>
<sst xmlns="http://schemas.openxmlformats.org/spreadsheetml/2006/main" count="28" uniqueCount="17">
  <si>
    <t>Поселение</t>
  </si>
  <si>
    <t>Коэффициент</t>
  </si>
  <si>
    <t>Ведлозерское сельское поселение</t>
  </si>
  <si>
    <t>Матросское сельское поселение</t>
  </si>
  <si>
    <t>Крошнозерское сельское поселение</t>
  </si>
  <si>
    <t>Святозерское сельское поселение</t>
  </si>
  <si>
    <t>Чалнинское селькое поселение</t>
  </si>
  <si>
    <t>Эссойльское сельское поселение</t>
  </si>
  <si>
    <t>ИТОГО</t>
  </si>
  <si>
    <t>Сумма ИМБТ</t>
  </si>
  <si>
    <t>Количество зарегистрированных семей</t>
  </si>
  <si>
    <t>Наименование муниципального образования</t>
  </si>
  <si>
    <t xml:space="preserve">Оклад специалиста 1 категории  </t>
  </si>
  <si>
    <t xml:space="preserve">расчет суммы </t>
  </si>
  <si>
    <t>Расчет стоимости полномочий по постановке и ведению учета граждан в качестве нуждающихся в улучшении жилищных условий, их перерегистрации на 2026 год</t>
  </si>
  <si>
    <t>Численность населения на 01.01.2025</t>
  </si>
  <si>
    <t>Расчет межбюджетных трансфертов на осуществление регистрационного учета по месту пребывания и месту жительства на 2026 год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</si>
</sst>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164" fontId="1" fillId="0" borderId="0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workbookViewId="0">
      <selection activeCell="B9" sqref="B9"/>
    </sheetView>
  </sheetViews>
  <sheetFormatPr defaultColWidth="9.140625" defaultRowHeight="15"/>
  <cols>
    <col min="1" max="1" width="34.85546875" style="3" customWidth="1"/>
    <col min="2" max="2" width="20.7109375" style="3" customWidth="1"/>
    <col min="3" max="4" width="16.85546875" style="3" customWidth="1"/>
    <col min="5" max="16384" width="9.140625" style="3"/>
  </cols>
  <sheetData>
    <row r="1" spans="1:6" ht="33" customHeight="1">
      <c r="A1" s="17" t="s">
        <v>14</v>
      </c>
      <c r="B1" s="17"/>
      <c r="C1" s="17"/>
      <c r="D1" s="17"/>
    </row>
    <row r="3" spans="1:6" ht="45">
      <c r="A3" s="7" t="s">
        <v>11</v>
      </c>
      <c r="B3" s="7" t="s">
        <v>10</v>
      </c>
      <c r="C3" s="8" t="s">
        <v>1</v>
      </c>
      <c r="D3" s="8" t="s">
        <v>9</v>
      </c>
    </row>
    <row r="4" spans="1:6">
      <c r="A4" s="1" t="s">
        <v>2</v>
      </c>
      <c r="B4" s="9">
        <v>25</v>
      </c>
      <c r="C4" s="10">
        <f>B4/B10*100%</f>
        <v>8.8339222614840993E-2</v>
      </c>
      <c r="D4" s="9">
        <f>ROUND(B14*C4,0)</f>
        <v>23607</v>
      </c>
      <c r="E4" s="4"/>
      <c r="F4" s="4"/>
    </row>
    <row r="5" spans="1:6">
      <c r="A5" s="1" t="s">
        <v>3</v>
      </c>
      <c r="B5" s="9">
        <v>36</v>
      </c>
      <c r="C5" s="10">
        <f>B5/B10*100%</f>
        <v>0.12720848056537101</v>
      </c>
      <c r="D5" s="9">
        <f>ROUND(B14*C5,0)</f>
        <v>33994</v>
      </c>
      <c r="E5" s="4"/>
      <c r="F5" s="4"/>
    </row>
    <row r="6" spans="1:6">
      <c r="A6" s="1" t="s">
        <v>4</v>
      </c>
      <c r="B6" s="9">
        <v>2</v>
      </c>
      <c r="C6" s="10">
        <f>B6/B10*100%</f>
        <v>7.0671378091872791E-3</v>
      </c>
      <c r="D6" s="9">
        <f>ROUND(B14*C6,0)</f>
        <v>1889</v>
      </c>
      <c r="E6" s="4"/>
      <c r="F6" s="4"/>
    </row>
    <row r="7" spans="1:6">
      <c r="A7" s="1" t="s">
        <v>5</v>
      </c>
      <c r="B7" s="9">
        <v>18</v>
      </c>
      <c r="C7" s="10">
        <f>B7/B10*100%</f>
        <v>6.3604240282685506E-2</v>
      </c>
      <c r="D7" s="9">
        <f>ROUND(B14*C7,0)</f>
        <v>16997</v>
      </c>
      <c r="E7" s="4"/>
      <c r="F7" s="4"/>
    </row>
    <row r="8" spans="1:6">
      <c r="A8" s="1" t="s">
        <v>6</v>
      </c>
      <c r="B8" s="9">
        <v>102</v>
      </c>
      <c r="C8" s="10">
        <f>B8/B10*100%</f>
        <v>0.36042402826855124</v>
      </c>
      <c r="D8" s="9">
        <f>ROUND(B14*C8,0)</f>
        <v>96317</v>
      </c>
      <c r="E8" s="4"/>
      <c r="F8" s="4"/>
    </row>
    <row r="9" spans="1:6">
      <c r="A9" s="1" t="s">
        <v>7</v>
      </c>
      <c r="B9" s="9">
        <v>100</v>
      </c>
      <c r="C9" s="10">
        <f>B9/B10*100%</f>
        <v>0.35335689045936397</v>
      </c>
      <c r="D9" s="9">
        <f>ROUND(B14*C9,0)</f>
        <v>94428</v>
      </c>
      <c r="E9" s="4"/>
      <c r="F9" s="4"/>
    </row>
    <row r="10" spans="1:6">
      <c r="A10" s="1" t="s">
        <v>8</v>
      </c>
      <c r="B10" s="9">
        <f>SUM(B4:B9)</f>
        <v>283</v>
      </c>
      <c r="C10" s="10">
        <f>SUM(C4:C9)</f>
        <v>1</v>
      </c>
      <c r="D10" s="9">
        <f>SUM(D4:D9)</f>
        <v>267232</v>
      </c>
      <c r="E10" s="4"/>
      <c r="F10" s="4"/>
    </row>
    <row r="11" spans="1:6">
      <c r="A11" s="2"/>
      <c r="B11" s="5"/>
      <c r="C11" s="6"/>
      <c r="D11" s="5"/>
      <c r="E11" s="4"/>
      <c r="F11" s="4"/>
    </row>
    <row r="13" spans="1:6">
      <c r="A13" s="3" t="s">
        <v>12</v>
      </c>
      <c r="B13" s="4">
        <v>8227</v>
      </c>
    </row>
    <row r="14" spans="1:6">
      <c r="A14" s="3" t="s">
        <v>13</v>
      </c>
      <c r="B14" s="4">
        <f>B13*0.2*12*1.65*1.302*6*1.05</f>
        <v>267231.84919200005</v>
      </c>
    </row>
    <row r="20" spans="1:3">
      <c r="A20" s="14"/>
    </row>
    <row r="22" spans="1:3" ht="30.75">
      <c r="A22" s="16"/>
      <c r="B22" s="15"/>
      <c r="C22" s="15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workbookViewId="0">
      <selection activeCell="E13" sqref="E13"/>
    </sheetView>
  </sheetViews>
  <sheetFormatPr defaultColWidth="8.85546875" defaultRowHeight="15"/>
  <cols>
    <col min="1" max="1" width="35.7109375" style="3" customWidth="1"/>
    <col min="2" max="2" width="20.7109375" style="3" customWidth="1"/>
    <col min="3" max="3" width="16.85546875" style="3" customWidth="1"/>
    <col min="4" max="4" width="18" style="3" customWidth="1"/>
    <col min="5" max="16384" width="8.85546875" style="3"/>
  </cols>
  <sheetData>
    <row r="1" spans="1:6" ht="30.75" customHeight="1">
      <c r="A1" s="17" t="s">
        <v>16</v>
      </c>
      <c r="B1" s="17"/>
      <c r="C1" s="17"/>
      <c r="D1" s="17"/>
    </row>
    <row r="3" spans="1:6" ht="45">
      <c r="A3" s="8" t="s">
        <v>0</v>
      </c>
      <c r="B3" s="7" t="s">
        <v>15</v>
      </c>
      <c r="C3" s="8" t="s">
        <v>1</v>
      </c>
      <c r="D3" s="8" t="s">
        <v>9</v>
      </c>
    </row>
    <row r="4" spans="1:6">
      <c r="A4" s="1" t="s">
        <v>2</v>
      </c>
      <c r="B4" s="11">
        <v>1145</v>
      </c>
      <c r="C4" s="10">
        <f>B4/B10*100%</f>
        <v>0.13215604801477376</v>
      </c>
      <c r="D4" s="9">
        <f>ROUND(B14*C4,0)</f>
        <v>35316</v>
      </c>
      <c r="E4" s="4"/>
      <c r="F4" s="4"/>
    </row>
    <row r="5" spans="1:6">
      <c r="A5" s="1" t="s">
        <v>3</v>
      </c>
      <c r="B5" s="11">
        <v>314</v>
      </c>
      <c r="C5" s="10">
        <f>B5/B10*100%</f>
        <v>3.6241920590951063E-2</v>
      </c>
      <c r="D5" s="9">
        <f>ROUND(B14*C5,0)</f>
        <v>9685</v>
      </c>
      <c r="E5" s="4"/>
      <c r="F5" s="4"/>
    </row>
    <row r="6" spans="1:6">
      <c r="A6" s="1" t="s">
        <v>4</v>
      </c>
      <c r="B6" s="11">
        <v>352</v>
      </c>
      <c r="C6" s="10">
        <f>B6/B10*100%</f>
        <v>4.0627885503231764E-2</v>
      </c>
      <c r="D6" s="9">
        <f>ROUND(B14*C6,0)</f>
        <v>10857</v>
      </c>
      <c r="E6" s="4"/>
      <c r="F6" s="4"/>
    </row>
    <row r="7" spans="1:6">
      <c r="A7" s="1" t="s">
        <v>5</v>
      </c>
      <c r="B7" s="11">
        <v>582</v>
      </c>
      <c r="C7" s="10">
        <f>B7/B10*100%</f>
        <v>6.7174515235457061E-2</v>
      </c>
      <c r="D7" s="9">
        <f>ROUND(B14*C7,0)</f>
        <v>17951</v>
      </c>
      <c r="E7" s="4"/>
      <c r="F7" s="4"/>
    </row>
    <row r="8" spans="1:6">
      <c r="A8" s="1" t="s">
        <v>6</v>
      </c>
      <c r="B8" s="11">
        <v>3198</v>
      </c>
      <c r="C8" s="10">
        <f>B8/B10*100%</f>
        <v>0.36911357340720219</v>
      </c>
      <c r="D8" s="9">
        <f>ROUND(B14*C8,0)</f>
        <v>98639</v>
      </c>
      <c r="E8" s="4"/>
      <c r="F8" s="4"/>
    </row>
    <row r="9" spans="1:6">
      <c r="A9" s="1" t="s">
        <v>7</v>
      </c>
      <c r="B9" s="11">
        <v>3073</v>
      </c>
      <c r="C9" s="10">
        <f>B9/B10*100%</f>
        <v>0.35468605724838415</v>
      </c>
      <c r="D9" s="9">
        <f>ROUND(B14*C9,0)</f>
        <v>94783</v>
      </c>
      <c r="E9" s="4"/>
      <c r="F9" s="4"/>
    </row>
    <row r="10" spans="1:6">
      <c r="A10" s="1" t="s">
        <v>8</v>
      </c>
      <c r="B10" s="11">
        <f>SUM(B4:B9)</f>
        <v>8664</v>
      </c>
      <c r="C10" s="10">
        <f>SUM(C4:C9)</f>
        <v>1</v>
      </c>
      <c r="D10" s="9">
        <f>SUM(D4:D9)</f>
        <v>267231</v>
      </c>
      <c r="E10" s="4"/>
      <c r="F10" s="4"/>
    </row>
    <row r="11" spans="1:6">
      <c r="A11" s="2"/>
      <c r="B11" s="12"/>
      <c r="C11" s="13"/>
      <c r="D11" s="14"/>
      <c r="E11" s="4"/>
      <c r="F11" s="4"/>
    </row>
    <row r="13" spans="1:6">
      <c r="A13" s="3" t="s">
        <v>12</v>
      </c>
      <c r="B13" s="4">
        <v>8227</v>
      </c>
    </row>
    <row r="14" spans="1:6">
      <c r="A14" s="3" t="s">
        <v>13</v>
      </c>
      <c r="B14" s="4">
        <f>B13*0.2*12*1.65*1.302*6*1.05</f>
        <v>267231.84919200005</v>
      </c>
    </row>
    <row r="20" spans="1:1">
      <c r="A20" s="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очередь</vt:lpstr>
      <vt:lpstr>Рег учет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2025-11-10T14:30:23Z</dcterms:modified>
</cp:coreProperties>
</file>