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5 год\Исполнение по программам 2025\"/>
    </mc:Choice>
  </mc:AlternateContent>
  <xr:revisionPtr revIDLastSave="0" documentId="13_ncr:1_{A831972B-2578-4874-9C93-C12E9F29B0A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Информация!$A$6:$I$36</definedName>
  </definedNames>
  <calcPr calcId="191029"/>
</workbook>
</file>

<file path=xl/calcChain.xml><?xml version="1.0" encoding="utf-8"?>
<calcChain xmlns="http://schemas.openxmlformats.org/spreadsheetml/2006/main">
  <c r="F36" i="1" l="1"/>
  <c r="G34" i="1" s="1"/>
  <c r="D36" i="1"/>
  <c r="E34" i="1" s="1"/>
  <c r="B36" i="1"/>
  <c r="H34" i="1"/>
  <c r="I34" i="1"/>
  <c r="C34" i="1"/>
  <c r="H33" i="1"/>
  <c r="I33" i="1"/>
  <c r="B23" i="1"/>
  <c r="C33" i="1" s="1"/>
  <c r="B16" i="1"/>
  <c r="B7" i="1"/>
  <c r="H24" i="1"/>
  <c r="I24" i="1"/>
  <c r="F23" i="1"/>
  <c r="D23" i="1"/>
  <c r="D16" i="1"/>
  <c r="F16" i="1"/>
  <c r="I32" i="1"/>
  <c r="I35" i="1"/>
  <c r="H32" i="1"/>
  <c r="H35" i="1"/>
  <c r="I8" i="1" l="1"/>
  <c r="I9" i="1"/>
  <c r="I10" i="1"/>
  <c r="I11" i="1"/>
  <c r="I12" i="1"/>
  <c r="I13" i="1"/>
  <c r="I17" i="1"/>
  <c r="I18" i="1"/>
  <c r="I25" i="1"/>
  <c r="I26" i="1"/>
  <c r="I30" i="1"/>
  <c r="I31" i="1"/>
  <c r="H8" i="1" l="1"/>
  <c r="H10" i="1"/>
  <c r="H12" i="1"/>
  <c r="H17" i="1"/>
  <c r="H18" i="1"/>
  <c r="H25" i="1"/>
  <c r="H26" i="1"/>
  <c r="H30" i="1"/>
  <c r="H31" i="1"/>
  <c r="H13" i="1"/>
  <c r="H11" i="1"/>
  <c r="H9" i="1"/>
  <c r="F7" i="1"/>
  <c r="G33" i="1" s="1"/>
  <c r="D7" i="1"/>
  <c r="E33" i="1" s="1"/>
  <c r="G24" i="1" l="1"/>
  <c r="E24" i="1"/>
  <c r="G32" i="1"/>
  <c r="G35" i="1"/>
  <c r="E35" i="1"/>
  <c r="E32" i="1"/>
  <c r="I7" i="1"/>
  <c r="I19" i="1"/>
  <c r="I21" i="1"/>
  <c r="I28" i="1"/>
  <c r="I16" i="1"/>
  <c r="I20" i="1"/>
  <c r="I22" i="1"/>
  <c r="I27" i="1"/>
  <c r="I29" i="1"/>
  <c r="I14" i="1"/>
  <c r="I15" i="1"/>
  <c r="I23" i="1"/>
  <c r="H29" i="1"/>
  <c r="H28" i="1"/>
  <c r="H27" i="1"/>
  <c r="H23" i="1"/>
  <c r="H22" i="1"/>
  <c r="H21" i="1"/>
  <c r="H20" i="1"/>
  <c r="H19" i="1"/>
  <c r="H16" i="1"/>
  <c r="H15" i="1"/>
  <c r="H14" i="1"/>
  <c r="H7" i="1" l="1"/>
  <c r="I36" i="1"/>
  <c r="G27" i="1"/>
  <c r="G20" i="1"/>
  <c r="G9" i="1"/>
  <c r="E7" i="1"/>
  <c r="G25" i="1"/>
  <c r="G29" i="1"/>
  <c r="G8" i="1"/>
  <c r="G19" i="1"/>
  <c r="G18" i="1"/>
  <c r="G31" i="1"/>
  <c r="G26" i="1"/>
  <c r="G14" i="1"/>
  <c r="G28" i="1"/>
  <c r="G16" i="1"/>
  <c r="G30" i="1"/>
  <c r="G23" i="1"/>
  <c r="G15" i="1"/>
  <c r="G12" i="1"/>
  <c r="G10" i="1"/>
  <c r="E26" i="1"/>
  <c r="E16" i="1"/>
  <c r="E22" i="1"/>
  <c r="G22" i="1" s="1"/>
  <c r="E20" i="1"/>
  <c r="E9" i="1"/>
  <c r="E30" i="1"/>
  <c r="E23" i="1"/>
  <c r="E21" i="1"/>
  <c r="E18" i="1"/>
  <c r="E12" i="1"/>
  <c r="E10" i="1"/>
  <c r="E19" i="1"/>
  <c r="E17" i="1"/>
  <c r="E14" i="1"/>
  <c r="E11" i="1"/>
  <c r="E15" i="1"/>
  <c r="E13" i="1"/>
  <c r="E8" i="1"/>
  <c r="G7" i="1"/>
  <c r="E31" i="1"/>
  <c r="E29" i="1"/>
  <c r="E28" i="1"/>
  <c r="E27" i="1"/>
  <c r="E25" i="1"/>
  <c r="G21" i="1"/>
  <c r="G17" i="1"/>
  <c r="G13" i="1"/>
  <c r="G11" i="1"/>
  <c r="C24" i="1" l="1"/>
  <c r="C32" i="1"/>
  <c r="C35" i="1"/>
  <c r="G36" i="1"/>
  <c r="E36" i="1"/>
  <c r="C14" i="1"/>
  <c r="H36" i="1"/>
  <c r="C17" i="1"/>
  <c r="C7" i="1"/>
  <c r="C18" i="1"/>
  <c r="C22" i="1"/>
  <c r="C20" i="1"/>
  <c r="C30" i="1"/>
  <c r="C13" i="1"/>
  <c r="C8" i="1"/>
  <c r="C10" i="1"/>
  <c r="C9" i="1"/>
  <c r="C19" i="1"/>
  <c r="C16" i="1"/>
  <c r="C29" i="1"/>
  <c r="C15" i="1"/>
  <c r="C31" i="1"/>
  <c r="C23" i="1"/>
  <c r="C27" i="1"/>
  <c r="C11" i="1"/>
  <c r="C25" i="1"/>
  <c r="C28" i="1"/>
  <c r="C26" i="1"/>
  <c r="C12" i="1"/>
  <c r="C21" i="1"/>
  <c r="C36" i="1" l="1"/>
</calcChain>
</file>

<file path=xl/sharedStrings.xml><?xml version="1.0" encoding="utf-8"?>
<sst xmlns="http://schemas.openxmlformats.org/spreadsheetml/2006/main" count="43" uniqueCount="41">
  <si>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</si>
  <si>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</si>
  <si>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</si>
  <si>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</si>
  <si>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</si>
  <si>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</si>
  <si>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</si>
  <si>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</si>
  <si>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</si>
  <si>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</si>
  <si>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</si>
  <si>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</si>
  <si>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</si>
  <si>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</si>
  <si>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</si>
  <si>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</si>
  <si>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</si>
  <si>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</si>
  <si>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</si>
  <si>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"Развитие учреждений культуры"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</si>
  <si>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</si>
  <si>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</si>
  <si>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</si>
  <si>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</si>
  <si>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</si>
  <si>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</si>
  <si>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</si>
  <si>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</si>
  <si>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</si>
  <si>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</si>
  <si>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</si>
  <si>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</si>
  <si>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</si>
  <si>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</si>
  <si>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</si>
  <si>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1 квартал  2025 года</t>
  </si>
  <si>
    <t>Факт на 01.04.2024(отчетный) год</t>
  </si>
  <si>
    <t>План на 2025 год по состоянию на 01.04.2025 (текущий) год</t>
  </si>
  <si>
    <t>Факт на 01.04.2025(текущий) год</t>
  </si>
  <si>
    <t>Муниципальная программа «Поддержка и развитие садоводческих, огороднических некоммерческих товариществ граждан на территории Пряжинского национального муниципального района»</t>
  </si>
  <si>
    <t>Муниципальная программа «Реализация проектов инициативного бюджетирования на территории Пряжинского национального муниципального района»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</si>
</sst>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34" workbookViewId="0">
      <selection activeCell="F34" sqref="F34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 x14ac:dyDescent="0.25">
      <c r="A2" s="15" t="s">
        <v>35</v>
      </c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9" t="s">
        <v>36</v>
      </c>
      <c r="C5" s="9" t="s">
        <v>2</v>
      </c>
      <c r="D5" s="9" t="s">
        <v>37</v>
      </c>
      <c r="E5" s="2" t="s">
        <v>2</v>
      </c>
      <c r="F5" s="9" t="s">
        <v>38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 x14ac:dyDescent="0.25">
      <c r="A7" s="10" t="s">
        <v>8</v>
      </c>
      <c r="B7" s="13">
        <f>SUM(B8:B13)</f>
        <v>88327.900000000009</v>
      </c>
      <c r="C7" s="7">
        <f>B7/B36*100</f>
        <v>78.320637220433539</v>
      </c>
      <c r="D7" s="13">
        <f>SUM(D8:D13)</f>
        <v>476620.1</v>
      </c>
      <c r="E7" s="7">
        <f>D7/D36*100</f>
        <v>74.356336231225669</v>
      </c>
      <c r="F7" s="13">
        <f>SUM(F8:F13)</f>
        <v>101000.5</v>
      </c>
      <c r="G7" s="7">
        <f>F7/F36*100</f>
        <v>75.958387042917039</v>
      </c>
      <c r="H7" s="7">
        <f>F7/B7*100-100</f>
        <v>14.347222112152565</v>
      </c>
      <c r="I7" s="8">
        <f t="shared" ref="I7:I22" si="0">F7/D7*100</f>
        <v>21.190986280268081</v>
      </c>
    </row>
    <row r="8" spans="1:9" ht="36" customHeight="1" x14ac:dyDescent="0.25">
      <c r="A8" s="3" t="s">
        <v>9</v>
      </c>
      <c r="B8" s="13">
        <v>30778.2</v>
      </c>
      <c r="C8" s="7">
        <f>B8/B36*100</f>
        <v>27.291130395921869</v>
      </c>
      <c r="D8" s="13">
        <v>168395.6</v>
      </c>
      <c r="E8" s="7">
        <f>D8/D36*100</f>
        <v>26.270985746213775</v>
      </c>
      <c r="F8" s="13">
        <v>34728.300000000003</v>
      </c>
      <c r="G8" s="7">
        <f>F8/F36*100</f>
        <v>26.117748454141669</v>
      </c>
      <c r="H8" s="7">
        <f>F8/B8*100-100</f>
        <v>12.834083864553492</v>
      </c>
      <c r="I8" s="8">
        <f t="shared" si="0"/>
        <v>20.623044782642776</v>
      </c>
    </row>
    <row r="9" spans="1:9" ht="35.25" customHeight="1" x14ac:dyDescent="0.25">
      <c r="A9" s="3" t="s">
        <v>10</v>
      </c>
      <c r="B9" s="13">
        <v>49130.9</v>
      </c>
      <c r="C9" s="7">
        <f>B9/B36*100</f>
        <v>43.564529386676213</v>
      </c>
      <c r="D9" s="13">
        <v>267875.09999999998</v>
      </c>
      <c r="E9" s="7">
        <f>D9/D36*100</f>
        <v>41.79053926507337</v>
      </c>
      <c r="F9" s="13">
        <v>57675.1</v>
      </c>
      <c r="G9" s="7">
        <f>F9/F36*100</f>
        <v>43.375107732525528</v>
      </c>
      <c r="H9" s="7">
        <f>F9/B9*100-100</f>
        <v>17.390684884665248</v>
      </c>
      <c r="I9" s="8">
        <f t="shared" si="0"/>
        <v>21.530593922316783</v>
      </c>
    </row>
    <row r="10" spans="1:9" ht="45" customHeight="1" x14ac:dyDescent="0.25">
      <c r="A10" s="3" t="s">
        <v>11</v>
      </c>
      <c r="B10" s="13">
        <v>8418.7999999999993</v>
      </c>
      <c r="C10" s="7">
        <f>B10/B36*100</f>
        <v>7.464977437835449</v>
      </c>
      <c r="D10" s="13">
        <v>40214.400000000001</v>
      </c>
      <c r="E10" s="7">
        <f>D10/D36*100</f>
        <v>6.2737502000796894</v>
      </c>
      <c r="F10" s="13">
        <v>8597.1</v>
      </c>
      <c r="G10" s="7">
        <f>F10/F36*100</f>
        <v>6.4655308562498419</v>
      </c>
      <c r="H10" s="7">
        <f t="shared" ref="H10:H12" si="1">F10/B10*100-100</f>
        <v>2.1178790326412411</v>
      </c>
      <c r="I10" s="8">
        <f t="shared" si="0"/>
        <v>21.378163046073048</v>
      </c>
    </row>
    <row r="11" spans="1:9" ht="47.25" hidden="1" customHeight="1" x14ac:dyDescent="0.25">
      <c r="A11" s="3" t="s">
        <v>12</v>
      </c>
      <c r="B11" s="13">
        <v>0</v>
      </c>
      <c r="C11" s="7">
        <f>B11/B36*100</f>
        <v>0</v>
      </c>
      <c r="D11" s="13">
        <v>0</v>
      </c>
      <c r="E11" s="7">
        <f>D11/D36*100</f>
        <v>0</v>
      </c>
      <c r="F11" s="13">
        <v>0</v>
      </c>
      <c r="G11" s="7">
        <f>F11/F36*100</f>
        <v>0</v>
      </c>
      <c r="H11" s="7" t="e">
        <f t="shared" si="1"/>
        <v>#DIV/0!</v>
      </c>
      <c r="I11" s="8" t="e">
        <f t="shared" si="0"/>
        <v>#DIV/0!</v>
      </c>
    </row>
    <row r="12" spans="1:9" ht="42.75" hidden="1" customHeight="1" x14ac:dyDescent="0.25">
      <c r="A12" s="3" t="s">
        <v>13</v>
      </c>
      <c r="B12" s="13">
        <v>0</v>
      </c>
      <c r="C12" s="7">
        <f>B12/B36*100</f>
        <v>0</v>
      </c>
      <c r="D12" s="13">
        <v>0</v>
      </c>
      <c r="E12" s="7">
        <f>D12/D36*100</f>
        <v>0</v>
      </c>
      <c r="F12" s="13">
        <v>0</v>
      </c>
      <c r="G12" s="7">
        <f>F12/F36*100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 x14ac:dyDescent="0.25">
      <c r="A13" s="3" t="s">
        <v>14</v>
      </c>
      <c r="B13" s="13">
        <v>0</v>
      </c>
      <c r="C13" s="7">
        <f>B13/B36*100</f>
        <v>0</v>
      </c>
      <c r="D13" s="13">
        <v>135</v>
      </c>
      <c r="E13" s="7">
        <f>D13/D36*100</f>
        <v>2.1061019858825646E-2</v>
      </c>
      <c r="F13" s="13">
        <v>0</v>
      </c>
      <c r="G13" s="7">
        <f>F13/F36*100</f>
        <v>0</v>
      </c>
      <c r="H13" s="7" t="e">
        <f>F13/B13*100-100</f>
        <v>#DIV/0!</v>
      </c>
      <c r="I13" s="8">
        <f t="shared" si="0"/>
        <v>0</v>
      </c>
    </row>
    <row r="14" spans="1:9" ht="57" customHeight="1" x14ac:dyDescent="0.25">
      <c r="A14" s="10" t="s">
        <v>15</v>
      </c>
      <c r="B14" s="13">
        <v>74</v>
      </c>
      <c r="C14" s="7">
        <f>B14/B36*100</f>
        <v>6.5616041526087243E-2</v>
      </c>
      <c r="D14" s="13">
        <v>250</v>
      </c>
      <c r="E14" s="7">
        <f>D14/D36*100</f>
        <v>3.9001888627454899E-2</v>
      </c>
      <c r="F14" s="13">
        <v>30.8</v>
      </c>
      <c r="G14" s="7">
        <f>F14/F36*100</f>
        <v>2.3163433061438754E-2</v>
      </c>
      <c r="H14" s="7">
        <f>F14/B14*100-100</f>
        <v>-58.378378378378379</v>
      </c>
      <c r="I14" s="8">
        <f t="shared" si="0"/>
        <v>12.32</v>
      </c>
    </row>
    <row r="15" spans="1:9" ht="33" customHeight="1" x14ac:dyDescent="0.25">
      <c r="A15" s="10" t="s">
        <v>16</v>
      </c>
      <c r="B15" s="13">
        <v>2.1</v>
      </c>
      <c r="C15" s="7">
        <f>B15/B36*100</f>
        <v>1.8620768541186921E-3</v>
      </c>
      <c r="D15" s="13">
        <v>100</v>
      </c>
      <c r="E15" s="7">
        <f>D15/D36*100</f>
        <v>1.5600755450981959E-2</v>
      </c>
      <c r="F15" s="13">
        <v>4.4000000000000004</v>
      </c>
      <c r="G15" s="7">
        <f>F15/F36*100</f>
        <v>3.3090618659198223E-3</v>
      </c>
      <c r="H15" s="7">
        <f t="shared" ref="H15:H36" si="2">F15/B15*100-100</f>
        <v>109.52380952380955</v>
      </c>
      <c r="I15" s="8">
        <f t="shared" si="0"/>
        <v>4.4000000000000004</v>
      </c>
    </row>
    <row r="16" spans="1:9" ht="52.5" customHeight="1" x14ac:dyDescent="0.25">
      <c r="A16" s="10" t="s">
        <v>17</v>
      </c>
      <c r="B16" s="13">
        <f>SUM(B17:B18)</f>
        <v>3797.3</v>
      </c>
      <c r="C16" s="7">
        <f>B16/B36*100</f>
        <v>3.3670783038785284</v>
      </c>
      <c r="D16" s="13">
        <f>SUM(D17:D18)</f>
        <v>19810.7</v>
      </c>
      <c r="E16" s="7">
        <f>D16/D36*100</f>
        <v>3.0906188601276829</v>
      </c>
      <c r="F16" s="13">
        <f>SUM(F17:F18)</f>
        <v>4385.5</v>
      </c>
      <c r="G16" s="7">
        <f>F16/F36*100</f>
        <v>3.2981570029525864</v>
      </c>
      <c r="H16" s="7">
        <f t="shared" si="2"/>
        <v>15.489953387933525</v>
      </c>
      <c r="I16" s="8">
        <f t="shared" si="0"/>
        <v>22.137026960178087</v>
      </c>
    </row>
    <row r="17" spans="1:9" ht="93.75" customHeight="1" x14ac:dyDescent="0.25">
      <c r="A17" s="3" t="s">
        <v>18</v>
      </c>
      <c r="B17" s="13">
        <v>1973</v>
      </c>
      <c r="C17" s="7">
        <f>B17/B36*100</f>
        <v>1.7494655396077043</v>
      </c>
      <c r="D17" s="13">
        <v>10374.700000000001</v>
      </c>
      <c r="E17" s="7">
        <f>D17/D36*100</f>
        <v>1.6185315757730256</v>
      </c>
      <c r="F17" s="13">
        <v>1601</v>
      </c>
      <c r="G17" s="7">
        <f>F17/F36*100</f>
        <v>1.204047283485826</v>
      </c>
      <c r="H17" s="7">
        <f t="shared" si="2"/>
        <v>-18.854536239229603</v>
      </c>
      <c r="I17" s="8">
        <f t="shared" si="0"/>
        <v>15.431771521104224</v>
      </c>
    </row>
    <row r="18" spans="1:9" ht="30.75" customHeight="1" x14ac:dyDescent="0.25">
      <c r="A18" s="3" t="s">
        <v>19</v>
      </c>
      <c r="B18" s="13">
        <v>1824.3</v>
      </c>
      <c r="C18" s="7">
        <f>B18/B36*100</f>
        <v>1.6176127642708236</v>
      </c>
      <c r="D18" s="13">
        <v>9436</v>
      </c>
      <c r="E18" s="7">
        <f>D18/D36*100</f>
        <v>1.4720872843546575</v>
      </c>
      <c r="F18" s="13">
        <v>2784.5</v>
      </c>
      <c r="G18" s="7">
        <f>F18/F36*100</f>
        <v>2.0941097194667599</v>
      </c>
      <c r="H18" s="7">
        <f t="shared" si="2"/>
        <v>52.633886970344804</v>
      </c>
      <c r="I18" s="8">
        <f t="shared" si="0"/>
        <v>29.509325985587115</v>
      </c>
    </row>
    <row r="19" spans="1:9" ht="79.5" customHeight="1" x14ac:dyDescent="0.25">
      <c r="A19" s="10" t="s">
        <v>20</v>
      </c>
      <c r="B19" s="13">
        <v>125</v>
      </c>
      <c r="C19" s="7">
        <f>B19/B36*100</f>
        <v>0.11083790798325546</v>
      </c>
      <c r="D19" s="13">
        <v>500</v>
      </c>
      <c r="E19" s="7">
        <f>D19/D36*100</f>
        <v>7.8003777254909798E-2</v>
      </c>
      <c r="F19" s="13">
        <v>111.3</v>
      </c>
      <c r="G19" s="7">
        <f>F19/F36*100</f>
        <v>8.3704224017471851E-2</v>
      </c>
      <c r="H19" s="7">
        <f t="shared" si="2"/>
        <v>-10.960000000000008</v>
      </c>
      <c r="I19" s="8">
        <f t="shared" si="0"/>
        <v>22.259999999999998</v>
      </c>
    </row>
    <row r="20" spans="1:9" ht="97.5" customHeight="1" x14ac:dyDescent="0.25">
      <c r="A20" s="10" t="s">
        <v>21</v>
      </c>
      <c r="B20" s="13">
        <v>0</v>
      </c>
      <c r="C20" s="7">
        <f>B20/B36*100</f>
        <v>0</v>
      </c>
      <c r="D20" s="13">
        <v>290.2</v>
      </c>
      <c r="E20" s="7">
        <f>D20/D36*100</f>
        <v>4.527339231874964E-2</v>
      </c>
      <c r="F20" s="13">
        <v>0</v>
      </c>
      <c r="G20" s="7">
        <f>F20/F36*100</f>
        <v>0</v>
      </c>
      <c r="H20" s="7" t="e">
        <f t="shared" si="2"/>
        <v>#DIV/0!</v>
      </c>
      <c r="I20" s="8">
        <f t="shared" si="0"/>
        <v>0</v>
      </c>
    </row>
    <row r="21" spans="1:9" ht="70.5" customHeight="1" x14ac:dyDescent="0.25">
      <c r="A21" s="10" t="s">
        <v>22</v>
      </c>
      <c r="B21" s="13">
        <v>0</v>
      </c>
      <c r="C21" s="7">
        <f>B21/B36*100</f>
        <v>0</v>
      </c>
      <c r="D21" s="13">
        <v>0</v>
      </c>
      <c r="E21" s="7">
        <f>D21/D36*100</f>
        <v>0</v>
      </c>
      <c r="F21" s="13">
        <v>0</v>
      </c>
      <c r="G21" s="7">
        <f>F21/F36*100</f>
        <v>0</v>
      </c>
      <c r="H21" s="7" t="e">
        <f t="shared" si="2"/>
        <v>#DIV/0!</v>
      </c>
      <c r="I21" s="8" t="e">
        <f t="shared" si="0"/>
        <v>#DIV/0!</v>
      </c>
    </row>
    <row r="22" spans="1:9" ht="68.25" customHeight="1" x14ac:dyDescent="0.25">
      <c r="A22" s="10" t="s">
        <v>23</v>
      </c>
      <c r="B22" s="13">
        <v>0</v>
      </c>
      <c r="C22" s="7">
        <f>B22/B36*100</f>
        <v>0</v>
      </c>
      <c r="D22" s="13">
        <v>3571.1</v>
      </c>
      <c r="E22" s="7">
        <f>D22/D36*100</f>
        <v>0.55711857791001673</v>
      </c>
      <c r="F22" s="13">
        <v>3571.1</v>
      </c>
      <c r="G22" s="7">
        <f>F22/F36*100</f>
        <v>2.6856797339514262</v>
      </c>
      <c r="H22" s="7" t="e">
        <f t="shared" si="2"/>
        <v>#DIV/0!</v>
      </c>
      <c r="I22" s="8">
        <f t="shared" si="0"/>
        <v>100</v>
      </c>
    </row>
    <row r="23" spans="1:9" ht="83.25" customHeight="1" x14ac:dyDescent="0.25">
      <c r="A23" s="10" t="s">
        <v>24</v>
      </c>
      <c r="B23" s="13">
        <f>SUM(B24:B26)</f>
        <v>749.1</v>
      </c>
      <c r="C23" s="7">
        <f>B23/B36*100</f>
        <v>0.66422941496205345</v>
      </c>
      <c r="D23" s="13">
        <f>SUM(D24:D26)</f>
        <v>3757.7</v>
      </c>
      <c r="E23" s="7">
        <f>D23/D36*100</f>
        <v>0.58622958758154908</v>
      </c>
      <c r="F23" s="13">
        <f>SUM(F24:F26)</f>
        <v>1083</v>
      </c>
      <c r="G23" s="7">
        <f>F23/F36*100</f>
        <v>0.81448045472526531</v>
      </c>
      <c r="H23" s="7">
        <f t="shared" si="2"/>
        <v>44.573488185822981</v>
      </c>
      <c r="I23" s="8">
        <f t="shared" ref="I23:I36" si="3">F23/D23*100</f>
        <v>28.820821247039412</v>
      </c>
    </row>
    <row r="24" spans="1:9" ht="35.25" customHeight="1" x14ac:dyDescent="0.25">
      <c r="A24" s="14" t="s">
        <v>25</v>
      </c>
      <c r="B24" s="13">
        <v>0</v>
      </c>
      <c r="C24" s="7">
        <f>B24/B36*100</f>
        <v>0</v>
      </c>
      <c r="D24" s="13">
        <v>0</v>
      </c>
      <c r="E24" s="7">
        <f>D24/D36*100</f>
        <v>0</v>
      </c>
      <c r="F24" s="13">
        <v>0</v>
      </c>
      <c r="G24" s="7">
        <f>F24/F36*100</f>
        <v>0</v>
      </c>
      <c r="H24" s="7" t="e">
        <f t="shared" si="2"/>
        <v>#DIV/0!</v>
      </c>
      <c r="I24" s="8" t="e">
        <f t="shared" si="3"/>
        <v>#DIV/0!</v>
      </c>
    </row>
    <row r="25" spans="1:9" ht="40.5" customHeight="1" x14ac:dyDescent="0.25">
      <c r="A25" s="3" t="s">
        <v>26</v>
      </c>
      <c r="B25" s="13">
        <v>0</v>
      </c>
      <c r="C25" s="7">
        <f>B25/B36*100</f>
        <v>0</v>
      </c>
      <c r="D25" s="13">
        <v>0</v>
      </c>
      <c r="E25" s="7">
        <f>D25/D36*100</f>
        <v>0</v>
      </c>
      <c r="F25" s="13">
        <v>0</v>
      </c>
      <c r="G25" s="7">
        <f>F25/F36*100</f>
        <v>0</v>
      </c>
      <c r="H25" s="7" t="e">
        <f t="shared" si="2"/>
        <v>#DIV/0!</v>
      </c>
      <c r="I25" s="8" t="e">
        <f t="shared" si="3"/>
        <v>#DIV/0!</v>
      </c>
    </row>
    <row r="26" spans="1:9" ht="71.25" customHeight="1" x14ac:dyDescent="0.25">
      <c r="A26" s="3" t="s">
        <v>27</v>
      </c>
      <c r="B26" s="13">
        <v>749.1</v>
      </c>
      <c r="C26" s="7">
        <f>B26/B36*100</f>
        <v>0.66422941496205345</v>
      </c>
      <c r="D26" s="13">
        <v>3757.7</v>
      </c>
      <c r="E26" s="7">
        <f>D26/D36*100</f>
        <v>0.58622958758154908</v>
      </c>
      <c r="F26" s="13">
        <v>1083</v>
      </c>
      <c r="G26" s="7">
        <f>F26/F36*100</f>
        <v>0.81448045472526531</v>
      </c>
      <c r="H26" s="7">
        <f t="shared" si="2"/>
        <v>44.573488185822981</v>
      </c>
      <c r="I26" s="8">
        <f t="shared" si="3"/>
        <v>28.820821247039412</v>
      </c>
    </row>
    <row r="27" spans="1:9" ht="78" customHeight="1" x14ac:dyDescent="0.25">
      <c r="A27" s="10" t="s">
        <v>28</v>
      </c>
      <c r="B27" s="13">
        <v>0</v>
      </c>
      <c r="C27" s="7">
        <f>B27/B36*100</f>
        <v>0</v>
      </c>
      <c r="D27" s="13">
        <v>100</v>
      </c>
      <c r="E27" s="7">
        <f>D27/D36*100</f>
        <v>1.5600755450981959E-2</v>
      </c>
      <c r="F27" s="13">
        <v>23.5</v>
      </c>
      <c r="G27" s="7">
        <f>F27/F36*100</f>
        <v>1.7673398602071774E-2</v>
      </c>
      <c r="H27" s="7" t="e">
        <f t="shared" si="2"/>
        <v>#DIV/0!</v>
      </c>
      <c r="I27" s="8">
        <f t="shared" si="3"/>
        <v>23.5</v>
      </c>
    </row>
    <row r="28" spans="1:9" ht="68.25" customHeight="1" x14ac:dyDescent="0.25">
      <c r="A28" s="10" t="s">
        <v>29</v>
      </c>
      <c r="B28" s="13">
        <v>0</v>
      </c>
      <c r="C28" s="7">
        <f>B28/B36*100</f>
        <v>0</v>
      </c>
      <c r="D28" s="13">
        <v>85</v>
      </c>
      <c r="E28" s="7">
        <f>D28/D36*100</f>
        <v>1.3260642133334664E-2</v>
      </c>
      <c r="F28" s="13">
        <v>0</v>
      </c>
      <c r="G28" s="7">
        <f>F28/F36*100</f>
        <v>0</v>
      </c>
      <c r="H28" s="7" t="e">
        <f t="shared" si="2"/>
        <v>#DIV/0!</v>
      </c>
      <c r="I28" s="8">
        <f t="shared" si="3"/>
        <v>0</v>
      </c>
    </row>
    <row r="29" spans="1:9" ht="42" customHeight="1" x14ac:dyDescent="0.25">
      <c r="A29" s="10" t="s">
        <v>30</v>
      </c>
      <c r="B29" s="13">
        <v>1760</v>
      </c>
      <c r="C29" s="7">
        <f>B29/B36*100</f>
        <v>1.5605977444042372</v>
      </c>
      <c r="D29" s="13">
        <v>7112.2</v>
      </c>
      <c r="E29" s="7">
        <f t="shared" ref="E29:G29" si="4">D29/D36*100</f>
        <v>1.1095569291847387</v>
      </c>
      <c r="F29" s="13">
        <v>2013.4</v>
      </c>
      <c r="G29" s="7">
        <f t="shared" si="4"/>
        <v>1.5141966274643113</v>
      </c>
      <c r="H29" s="7">
        <f t="shared" si="2"/>
        <v>14.39772727272728</v>
      </c>
      <c r="I29" s="8">
        <f t="shared" si="3"/>
        <v>28.309102668653864</v>
      </c>
    </row>
    <row r="30" spans="1:9" ht="82.5" customHeight="1" x14ac:dyDescent="0.25">
      <c r="A30" s="10" t="s">
        <v>31</v>
      </c>
      <c r="B30" s="13">
        <v>0</v>
      </c>
      <c r="C30" s="7">
        <f>B30/B36*100</f>
        <v>0</v>
      </c>
      <c r="D30" s="13">
        <v>0</v>
      </c>
      <c r="E30" s="7">
        <f t="shared" ref="E30:G30" si="5">D30/D36*100</f>
        <v>0</v>
      </c>
      <c r="F30" s="13">
        <v>0</v>
      </c>
      <c r="G30" s="7">
        <f t="shared" si="5"/>
        <v>0</v>
      </c>
      <c r="H30" s="7" t="e">
        <f t="shared" si="2"/>
        <v>#DIV/0!</v>
      </c>
      <c r="I30" s="8" t="e">
        <f t="shared" si="3"/>
        <v>#DIV/0!</v>
      </c>
    </row>
    <row r="31" spans="1:9" ht="95.25" customHeight="1" x14ac:dyDescent="0.25">
      <c r="A31" s="10" t="s">
        <v>32</v>
      </c>
      <c r="B31" s="13">
        <v>34.799999999999997</v>
      </c>
      <c r="C31" s="7">
        <f>B31/B36*100</f>
        <v>3.0857273582538321E-2</v>
      </c>
      <c r="D31" s="13">
        <v>250</v>
      </c>
      <c r="E31" s="7">
        <f t="shared" ref="E31:G31" si="6">D31/D36*100</f>
        <v>3.9001888627454899E-2</v>
      </c>
      <c r="F31" s="13">
        <v>80.900000000000006</v>
      </c>
      <c r="G31" s="7">
        <f t="shared" si="6"/>
        <v>6.084161476202582E-2</v>
      </c>
      <c r="H31" s="7">
        <f t="shared" si="2"/>
        <v>132.47126436781613</v>
      </c>
      <c r="I31" s="8">
        <f t="shared" si="3"/>
        <v>32.36</v>
      </c>
    </row>
    <row r="32" spans="1:9" ht="95.25" customHeight="1" x14ac:dyDescent="0.25">
      <c r="A32" s="10" t="s">
        <v>33</v>
      </c>
      <c r="B32" s="13">
        <v>0</v>
      </c>
      <c r="C32" s="7">
        <f>B32/B36*100</f>
        <v>0</v>
      </c>
      <c r="D32" s="13">
        <v>690</v>
      </c>
      <c r="E32" s="7">
        <f>D32/D36*100</f>
        <v>0.10764521261177552</v>
      </c>
      <c r="F32" s="13">
        <v>0</v>
      </c>
      <c r="G32" s="7">
        <f>F32/F36*100</f>
        <v>0</v>
      </c>
      <c r="H32" s="7" t="e">
        <f t="shared" si="2"/>
        <v>#DIV/0!</v>
      </c>
      <c r="I32" s="8">
        <f t="shared" si="3"/>
        <v>0</v>
      </c>
    </row>
    <row r="33" spans="1:9" ht="121.5" customHeight="1" x14ac:dyDescent="0.25">
      <c r="A33" s="10" t="s">
        <v>39</v>
      </c>
      <c r="B33" s="13">
        <v>0</v>
      </c>
      <c r="C33" s="7">
        <f>B33/B36*100</f>
        <v>0</v>
      </c>
      <c r="D33" s="13">
        <v>1000</v>
      </c>
      <c r="E33" s="7">
        <f>D33/D36*100</f>
        <v>0.1560075545098196</v>
      </c>
      <c r="F33" s="13">
        <v>0</v>
      </c>
      <c r="G33" s="7">
        <f>F33/F36*100</f>
        <v>0</v>
      </c>
      <c r="H33" s="7" t="e">
        <f t="shared" si="2"/>
        <v>#DIV/0!</v>
      </c>
      <c r="I33" s="8">
        <f t="shared" si="3"/>
        <v>0</v>
      </c>
    </row>
    <row r="34" spans="1:9" ht="93.75" customHeight="1" x14ac:dyDescent="0.25">
      <c r="A34" s="10" t="s">
        <v>40</v>
      </c>
      <c r="B34" s="13">
        <v>0</v>
      </c>
      <c r="C34" s="7">
        <f>B34/B36*100</f>
        <v>0</v>
      </c>
      <c r="D34" s="13">
        <v>0</v>
      </c>
      <c r="E34" s="7">
        <f>D34/D36*100</f>
        <v>0</v>
      </c>
      <c r="F34" s="13">
        <v>0</v>
      </c>
      <c r="G34" s="7">
        <f>F34/F36*100</f>
        <v>0</v>
      </c>
      <c r="H34" s="7" t="e">
        <f t="shared" si="2"/>
        <v>#DIV/0!</v>
      </c>
      <c r="I34" s="8" t="e">
        <f t="shared" si="3"/>
        <v>#DIV/0!</v>
      </c>
    </row>
    <row r="35" spans="1:9" ht="35.25" customHeight="1" x14ac:dyDescent="0.25">
      <c r="A35" s="10" t="s">
        <v>34</v>
      </c>
      <c r="B35" s="13">
        <v>17907.099999999999</v>
      </c>
      <c r="C35" s="7">
        <f>B35/B36*100</f>
        <v>15.878284016375632</v>
      </c>
      <c r="D35" s="13">
        <v>126857.60000000001</v>
      </c>
      <c r="E35" s="7">
        <f>D35/D36*100</f>
        <v>19.79074394698489</v>
      </c>
      <c r="F35" s="13">
        <v>20663.8</v>
      </c>
      <c r="G35" s="7">
        <f>F35/F36*100</f>
        <v>15.540407405680456</v>
      </c>
      <c r="H35" s="7">
        <f t="shared" si="2"/>
        <v>15.394452479742668</v>
      </c>
      <c r="I35" s="8">
        <f t="shared" si="3"/>
        <v>16.288972832530334</v>
      </c>
    </row>
    <row r="36" spans="1:9" s="11" customFormat="1" ht="15" customHeight="1" x14ac:dyDescent="0.25">
      <c r="A36" s="10" t="s">
        <v>7</v>
      </c>
      <c r="B36" s="12">
        <f>B7+B14+B15+B16+B19+B20+B21+B22+B23+B27+B28+B29+B30+B31+B32+B33+B34+B35</f>
        <v>112777.30000000002</v>
      </c>
      <c r="C36" s="12">
        <f>C7+C14+C15+C16+C19+C20+C21+C22+C23+C27+C28+C29+C30+C31+C32+C35</f>
        <v>99.999999999999986</v>
      </c>
      <c r="D36" s="12">
        <f>D7+D14+D15+D16+D19+D20+D21+D22+D23+D27+D28+D29+D30+D31+D32+D33+D34+D35</f>
        <v>640994.6</v>
      </c>
      <c r="E36" s="12">
        <f>E7+E14+E15+E16+E19+E20+E21+E22+E23+E27+E28+E29+E30+E31+E32+E35</f>
        <v>99.843992445490159</v>
      </c>
      <c r="F36" s="12">
        <f>F7+F14+F15+F16+F19+F20+F21+F22+F23+F27+F28+F29+F30+F31+F32+F33+F34+F35</f>
        <v>132968.19999999998</v>
      </c>
      <c r="G36" s="12">
        <f>G7+G14+G15+G16+G19+G20+G21+G22+G23+G27+G28+G29+G30+G31+G32+G35</f>
        <v>100.00000000000003</v>
      </c>
      <c r="H36" s="7">
        <f t="shared" si="2"/>
        <v>17.903336930392882</v>
      </c>
      <c r="I36" s="8">
        <f t="shared" si="3"/>
        <v>20.74404370957259</v>
      </c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6"/>
      <c r="E38" s="1"/>
      <c r="F38" s="1"/>
      <c r="G38" s="1"/>
      <c r="H38" s="1"/>
      <c r="I38" s="1"/>
    </row>
  </sheetData>
  <autoFilter ref="A6:I36" xr:uid="{00000000-0009-0000-0000-000000000000}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2025-04-29T11:55:13Z</dcterms:modified>
</cp:coreProperties>
</file>