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район 2025\"/>
    </mc:Choice>
  </mc:AlternateContent>
  <xr:revisionPtr revIDLastSave="0" documentId="13_ncr:1_{976C301F-98F3-479F-ACDF-937704E4854F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B33" i="1" l="1"/>
  <c r="B32" i="1"/>
  <c r="B31" i="1" s="1"/>
  <c r="B19" i="1"/>
  <c r="B14" i="1"/>
  <c r="B12" i="1"/>
  <c r="B11" i="1"/>
  <c r="B9" i="1"/>
  <c r="B8" i="1"/>
  <c r="B42" i="1" s="1"/>
  <c r="D25" i="1"/>
  <c r="F113" i="1" l="1"/>
  <c r="D97" i="1"/>
  <c r="B52" i="1"/>
  <c r="F52" i="1"/>
  <c r="D52" i="1"/>
  <c r="H55" i="1"/>
  <c r="I55" i="1"/>
  <c r="B84" i="1"/>
  <c r="F25" i="1"/>
  <c r="F82" i="1" l="1"/>
  <c r="B25" i="1"/>
  <c r="B43" i="1" l="1"/>
  <c r="F56" i="1"/>
  <c r="D56" i="1"/>
  <c r="I57" i="1"/>
  <c r="H57" i="1"/>
  <c r="B97" i="1"/>
  <c r="H40" i="1" l="1"/>
  <c r="I38" i="1"/>
  <c r="H38" i="1"/>
  <c r="H39" i="1"/>
  <c r="H36" i="1"/>
  <c r="H26" i="1"/>
  <c r="H25" i="1" l="1"/>
  <c r="I53" i="1" l="1"/>
  <c r="H53" i="1"/>
  <c r="I22" i="1"/>
  <c r="H37" i="1"/>
  <c r="D113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I25" i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7" i="1"/>
  <c r="H44" i="1"/>
  <c r="H46" i="1"/>
  <c r="H48" i="1"/>
  <c r="H5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49" i="1"/>
  <c r="H54" i="1"/>
  <c r="H47" i="1"/>
  <c r="H45" i="1"/>
  <c r="F86" i="1"/>
  <c r="D86" i="1"/>
  <c r="F84" i="1"/>
  <c r="D84" i="1"/>
  <c r="D82" i="1"/>
  <c r="F79" i="1"/>
  <c r="D79" i="1"/>
  <c r="F74" i="1"/>
  <c r="D74" i="1"/>
  <c r="F72" i="1"/>
  <c r="D72" i="1"/>
  <c r="F65" i="1"/>
  <c r="D65" i="1"/>
  <c r="F61" i="1"/>
  <c r="D61" i="1"/>
  <c r="I52" i="1"/>
  <c r="F50" i="1"/>
  <c r="F43" i="1"/>
  <c r="D50" i="1"/>
  <c r="D43" i="1"/>
  <c r="D89" i="1" l="1"/>
  <c r="E55" i="1" s="1"/>
  <c r="H8" i="1"/>
  <c r="I50" i="1"/>
  <c r="I72" i="1"/>
  <c r="I84" i="1"/>
  <c r="F42" i="1"/>
  <c r="I97" i="1"/>
  <c r="I8" i="1"/>
  <c r="I61" i="1"/>
  <c r="I79" i="1"/>
  <c r="I43" i="1"/>
  <c r="I56" i="1"/>
  <c r="I65" i="1"/>
  <c r="I74" i="1"/>
  <c r="I82" i="1"/>
  <c r="I86" i="1"/>
  <c r="D31" i="1"/>
  <c r="I31" i="1" s="1"/>
  <c r="H32" i="1"/>
  <c r="H31" i="1"/>
  <c r="H97" i="1"/>
  <c r="B86" i="1"/>
  <c r="H86" i="1" s="1"/>
  <c r="H84" i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H52" i="1"/>
  <c r="B50" i="1"/>
  <c r="H50" i="1" s="1"/>
  <c r="H43" i="1"/>
  <c r="F89" i="1"/>
  <c r="G55" i="1" s="1"/>
  <c r="E53" i="1" l="1"/>
  <c r="E57" i="1"/>
  <c r="G53" i="1"/>
  <c r="G57" i="1"/>
  <c r="I89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2" i="1"/>
  <c r="G65" i="1"/>
  <c r="G45" i="1"/>
  <c r="E43" i="1"/>
  <c r="G80" i="1"/>
  <c r="G86" i="1"/>
  <c r="G77" i="1"/>
  <c r="G85" i="1"/>
  <c r="G76" i="1"/>
  <c r="G44" i="1"/>
  <c r="G61" i="1"/>
  <c r="G59" i="1"/>
  <c r="G88" i="1"/>
  <c r="G81" i="1"/>
  <c r="G69" i="1"/>
  <c r="G50" i="1"/>
  <c r="F103" i="1"/>
  <c r="G84" i="1"/>
  <c r="G78" i="1"/>
  <c r="G67" i="1"/>
  <c r="G56" i="1"/>
  <c r="G87" i="1"/>
  <c r="G83" i="1"/>
  <c r="G79" i="1"/>
  <c r="G71" i="1"/>
  <c r="G63" i="1"/>
  <c r="G52" i="1"/>
  <c r="G48" i="1"/>
  <c r="G46" i="1"/>
  <c r="E71" i="1"/>
  <c r="E81" i="1"/>
  <c r="E83" i="1"/>
  <c r="E68" i="1"/>
  <c r="E62" i="1"/>
  <c r="E56" i="1"/>
  <c r="E75" i="1"/>
  <c r="G75" i="1" s="1"/>
  <c r="E93" i="1"/>
  <c r="G93" i="1" s="1"/>
  <c r="E74" i="1"/>
  <c r="G74" i="1" s="1"/>
  <c r="E69" i="1"/>
  <c r="E65" i="1"/>
  <c r="E51" i="1"/>
  <c r="E85" i="1"/>
  <c r="E77" i="1"/>
  <c r="E73" i="1"/>
  <c r="G73" i="1" s="1"/>
  <c r="E70" i="1"/>
  <c r="E64" i="1"/>
  <c r="E54" i="1"/>
  <c r="E45" i="1"/>
  <c r="E100" i="1"/>
  <c r="G100" i="1" s="1"/>
  <c r="E87" i="1"/>
  <c r="E79" i="1"/>
  <c r="E72" i="1"/>
  <c r="E67" i="1"/>
  <c r="E59" i="1"/>
  <c r="E48" i="1"/>
  <c r="E97" i="1"/>
  <c r="G97" i="1" s="1"/>
  <c r="E46" i="1"/>
  <c r="E99" i="1"/>
  <c r="G99" i="1" s="1"/>
  <c r="E96" i="1"/>
  <c r="G96" i="1" s="1"/>
  <c r="E92" i="1"/>
  <c r="G92" i="1" s="1"/>
  <c r="E66" i="1"/>
  <c r="E61" i="1"/>
  <c r="E58" i="1"/>
  <c r="E50" i="1"/>
  <c r="E47" i="1"/>
  <c r="E102" i="1"/>
  <c r="G102" i="1" s="1"/>
  <c r="E95" i="1"/>
  <c r="G95" i="1" s="1"/>
  <c r="E91" i="1"/>
  <c r="G91" i="1" s="1"/>
  <c r="E63" i="1"/>
  <c r="E60" i="1"/>
  <c r="E52" i="1"/>
  <c r="E49" i="1"/>
  <c r="E44" i="1"/>
  <c r="E101" i="1"/>
  <c r="G101" i="1" s="1"/>
  <c r="E98" i="1"/>
  <c r="G98" i="1" s="1"/>
  <c r="E94" i="1"/>
  <c r="G94" i="1" s="1"/>
  <c r="E90" i="1"/>
  <c r="G90" i="1" s="1"/>
  <c r="B89" i="1"/>
  <c r="G43" i="1"/>
  <c r="E88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4" i="1"/>
  <c r="G51" i="1"/>
  <c r="G49" i="1"/>
  <c r="G47" i="1"/>
  <c r="C53" i="1" l="1"/>
  <c r="C55" i="1"/>
  <c r="C57" i="1"/>
  <c r="D103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9" i="1"/>
  <c r="C102" i="1"/>
  <c r="C91" i="1"/>
  <c r="C58" i="1"/>
  <c r="C90" i="1"/>
  <c r="C92" i="1"/>
  <c r="C43" i="1"/>
  <c r="C59" i="1"/>
  <c r="C54" i="1"/>
  <c r="C74" i="1"/>
  <c r="C50" i="1"/>
  <c r="C65" i="1"/>
  <c r="C77" i="1"/>
  <c r="C78" i="1"/>
  <c r="C95" i="1"/>
  <c r="C62" i="1"/>
  <c r="C85" i="1"/>
  <c r="C87" i="1"/>
  <c r="C100" i="1"/>
  <c r="C49" i="1"/>
  <c r="C69" i="1"/>
  <c r="C93" i="1"/>
  <c r="C44" i="1"/>
  <c r="C46" i="1"/>
  <c r="C71" i="1"/>
  <c r="C94" i="1"/>
  <c r="C45" i="1"/>
  <c r="C61" i="1"/>
  <c r="C83" i="1"/>
  <c r="C56" i="1"/>
  <c r="C86" i="1"/>
  <c r="C70" i="1"/>
  <c r="C51" i="1"/>
  <c r="C73" i="1"/>
  <c r="C75" i="1"/>
  <c r="C98" i="1"/>
  <c r="C63" i="1"/>
  <c r="C52" i="1"/>
  <c r="C76" i="1"/>
  <c r="C99" i="1"/>
  <c r="C64" i="1"/>
  <c r="C67" i="1"/>
  <c r="C88" i="1"/>
  <c r="C79" i="1"/>
  <c r="C82" i="1"/>
  <c r="C66" i="1"/>
  <c r="C47" i="1"/>
  <c r="C97" i="1"/>
  <c r="C80" i="1"/>
  <c r="B103" i="1"/>
  <c r="C84" i="1"/>
  <c r="C60" i="1"/>
  <c r="C81" i="1"/>
  <c r="C68" i="1"/>
  <c r="C48" i="1"/>
  <c r="C72" i="1"/>
  <c r="C96" i="1"/>
  <c r="C101" i="1"/>
  <c r="C42" i="1" l="1"/>
  <c r="C89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<sst xmlns="http://schemas.openxmlformats.org/spreadsheetml/2006/main" count="120" uniqueCount="118">
  <si>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</si>
  <si>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</si>
  <si>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</si>
  <si>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</si>
  <si>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</si>
  <si>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</si>
  <si>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</si>
  <si>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</si>
  <si>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</si>
  <si>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</si>
  <si>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</si>
  <si>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</si>
  <si>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</si>
  <si>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</si>
  <si>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</si>
  <si>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</si>
  <si>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</si>
  <si>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</si>
  <si>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</si>
  <si>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</si>
  <si>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</si>
  <si>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</si>
  <si>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</si>
  <si>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</si>
  <si>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</si>
  <si>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</si>
  <si>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</si>
  <si>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</si>
  <si>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</si>
  <si>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</si>
  <si>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</si>
  <si>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</si>
  <si>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</si>
  <si>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</si>
  <si>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</si>
  <si>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</si>
  <si>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</si>
  <si>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</si>
  <si>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</si>
  <si>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</si>
  <si>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</si>
  <si>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</si>
  <si>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</si>
  <si>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</si>
  <si>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</si>
  <si>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</si>
  <si>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</si>
  <si>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</si>
  <si>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</si>
  <si>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</si>
  <si>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</si>
  <si>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</si>
  <si>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</si>
  <si>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</si>
  <si>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</si>
  <si>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</si>
  <si>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</si>
  <si>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</si>
  <si>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</si>
  <si>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</si>
  <si>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</si>
  <si>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</si>
  <si>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</si>
  <si>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</si>
  <si>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</si>
  <si>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</si>
  <si>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</si>
  <si>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</si>
  <si>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</si>
  <si>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</si>
  <si>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</si>
  <si>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</si>
  <si>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</si>
  <si>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</si>
  <si>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</si>
  <si>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</si>
  <si>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</si>
  <si>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</si>
  <si>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</si>
  <si>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</si>
  <si>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</si>
  <si>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</si>
  <si>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</si>
  <si>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</si>
  <si>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</si>
  <si>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</si>
  <si>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</si>
  <si>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</si>
  <si>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</si>
  <si>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</si>
  <si>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</si>
  <si>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</si>
  <si>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</si>
  <si>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</si>
  <si>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</si>
  <si>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</si>
  <si>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</si>
  <si>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</si>
  <si>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</si>
  <si>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</si>
  <si>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</si>
  <si>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</si>
  <si>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</si>
  <si>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</si>
  <si>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</si>
  <si>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</si>
  <si>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</si>
  <si>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</si>
  <si>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</si>
  <si>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</si>
  <si>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</si>
  <si>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</si>
  <si>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</si>
  <si>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Информация об исполнении бюджета Пряжинского национального муниципального района за январь-ноябрь 2025 года</t>
  </si>
  <si>
    <t>Факт на 01.12.2024 (отчетный) год</t>
  </si>
  <si>
    <t>План на 2025 год по состоянию на 01.12.2025 (текущий) год</t>
  </si>
  <si>
    <t>Факт на 01.12.2025 (текущий) год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</si>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</sst>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topLeftCell="A99" workbookViewId="0">
      <selection activeCell="D42" sqref="D42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38" t="s">
        <v>113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39" t="s">
        <v>7</v>
      </c>
      <c r="B7" s="40"/>
      <c r="C7" s="40"/>
      <c r="D7" s="40"/>
      <c r="E7" s="40"/>
      <c r="F7" s="40"/>
      <c r="G7" s="40"/>
      <c r="H7" s="40"/>
      <c r="I7" s="41"/>
    </row>
    <row r="8" spans="1:9" ht="26.25" customHeight="1" x14ac:dyDescent="0.3">
      <c r="A8" s="3" t="s">
        <v>8</v>
      </c>
      <c r="B8" s="15">
        <f t="shared" ref="B8" si="0">B9+B11+B14+B19+B22+B23+B24+B25+B27+B28+B29+B30</f>
        <v>172085</v>
      </c>
      <c r="C8" s="15">
        <f>B8/B42*100</f>
        <v>31.493346656491291</v>
      </c>
      <c r="D8" s="15">
        <f>D9+D11+D14+D19+D22+D23+D24+D25+D27+D28+D29+D30</f>
        <v>243203</v>
      </c>
      <c r="E8" s="15">
        <f>D8/D42*100</f>
        <v>29.063594950262665</v>
      </c>
      <c r="F8" s="15">
        <f>F9+F11+F14+F19+F22+F23+F24+F25+F27+F28+F29+F30</f>
        <v>225932</v>
      </c>
      <c r="G8" s="10">
        <f>F8/F42*100</f>
        <v>30.944629422407644</v>
      </c>
      <c r="H8" s="10">
        <f>F8/B8*100-100</f>
        <v>31.290931806955854</v>
      </c>
      <c r="I8" s="10">
        <f>F8/D8*100</f>
        <v>92.898525100430504</v>
      </c>
    </row>
    <row r="9" spans="1:9" ht="26.25" customHeight="1" x14ac:dyDescent="0.3">
      <c r="A9" s="3" t="s">
        <v>9</v>
      </c>
      <c r="B9" s="15">
        <f>B10</f>
        <v>125592</v>
      </c>
      <c r="C9" s="15">
        <f>B9/B42*100</f>
        <v>22.984643596374198</v>
      </c>
      <c r="D9" s="15">
        <f>D10</f>
        <v>164061</v>
      </c>
      <c r="E9" s="15">
        <f>D9/D42*100</f>
        <v>19.605853756471113</v>
      </c>
      <c r="F9" s="15">
        <f>F10</f>
        <v>151617</v>
      </c>
      <c r="G9" s="10">
        <f>F9/F42*100</f>
        <v>20.766123785639838</v>
      </c>
      <c r="H9" s="10">
        <f t="shared" ref="H9:H42" si="1">F9/B9*100-100</f>
        <v>20.72186126504873</v>
      </c>
      <c r="I9" s="10">
        <f t="shared" ref="I9:I42" si="2">F9/D9*100</f>
        <v>92.415016365863906</v>
      </c>
    </row>
    <row r="10" spans="1:9" ht="26.25" customHeight="1" x14ac:dyDescent="0.3">
      <c r="A10" s="3" t="s">
        <v>10</v>
      </c>
      <c r="B10" s="15">
        <v>125592</v>
      </c>
      <c r="C10" s="15">
        <f>B10/B42*100</f>
        <v>22.984643596374198</v>
      </c>
      <c r="D10" s="15">
        <v>164061</v>
      </c>
      <c r="E10" s="15">
        <f>D10/D42*100</f>
        <v>19.605853756471113</v>
      </c>
      <c r="F10" s="15">
        <v>151617</v>
      </c>
      <c r="G10" s="10">
        <f>F10/F42*100</f>
        <v>20.766123785639838</v>
      </c>
      <c r="H10" s="10">
        <f t="shared" si="1"/>
        <v>20.72186126504873</v>
      </c>
      <c r="I10" s="10">
        <f t="shared" si="2"/>
        <v>92.415016365863906</v>
      </c>
    </row>
    <row r="11" spans="1:9" ht="64.5" customHeight="1" x14ac:dyDescent="0.3">
      <c r="A11" s="3" t="s">
        <v>11</v>
      </c>
      <c r="B11" s="15">
        <f>B12</f>
        <v>3207</v>
      </c>
      <c r="C11" s="15">
        <f>B11/B42*100</f>
        <v>0.58691438955962205</v>
      </c>
      <c r="D11" s="15">
        <f>D12</f>
        <v>3543</v>
      </c>
      <c r="E11" s="15">
        <f>D11/D42*100</f>
        <v>0.42340068547172788</v>
      </c>
      <c r="F11" s="15">
        <f>F12</f>
        <v>3258</v>
      </c>
      <c r="G11" s="10">
        <f>F11/F42*100</f>
        <v>0.44622985083212685</v>
      </c>
      <c r="H11" s="10">
        <f t="shared" si="1"/>
        <v>1.5902712815715603</v>
      </c>
      <c r="I11" s="10">
        <f t="shared" si="2"/>
        <v>91.95596951735817</v>
      </c>
    </row>
    <row r="12" spans="1:9" ht="26.25" customHeight="1" x14ac:dyDescent="0.3">
      <c r="A12" s="3" t="s">
        <v>12</v>
      </c>
      <c r="B12" s="15">
        <f>B13</f>
        <v>3207</v>
      </c>
      <c r="C12" s="15">
        <f>B12/B42*100</f>
        <v>0.58691438955962205</v>
      </c>
      <c r="D12" s="15">
        <f>D13</f>
        <v>3543</v>
      </c>
      <c r="E12" s="15">
        <f>D12/D42*100</f>
        <v>0.42340068547172788</v>
      </c>
      <c r="F12" s="15">
        <f>F13</f>
        <v>3258</v>
      </c>
      <c r="G12" s="10">
        <f>F12/F42*100</f>
        <v>0.44622985083212685</v>
      </c>
      <c r="H12" s="10">
        <f t="shared" si="1"/>
        <v>1.5902712815715603</v>
      </c>
      <c r="I12" s="10">
        <f t="shared" si="2"/>
        <v>91.95596951735817</v>
      </c>
    </row>
    <row r="13" spans="1:9" ht="26.25" customHeight="1" x14ac:dyDescent="0.3">
      <c r="A13" s="3" t="s">
        <v>13</v>
      </c>
      <c r="B13" s="15">
        <v>3207</v>
      </c>
      <c r="C13" s="15">
        <f>B13/B42*100</f>
        <v>0.58691438955962205</v>
      </c>
      <c r="D13" s="15">
        <v>3543</v>
      </c>
      <c r="E13" s="15">
        <f>D13/D42*100</f>
        <v>0.42340068547172788</v>
      </c>
      <c r="F13" s="15">
        <v>3258</v>
      </c>
      <c r="G13" s="10">
        <f>F13/F42*100</f>
        <v>0.44622985083212685</v>
      </c>
      <c r="H13" s="10">
        <f t="shared" si="1"/>
        <v>1.5902712815715603</v>
      </c>
      <c r="I13" s="10">
        <f t="shared" si="2"/>
        <v>91.95596951735817</v>
      </c>
    </row>
    <row r="14" spans="1:9" ht="26.25" customHeight="1" x14ac:dyDescent="0.3">
      <c r="A14" s="3" t="s">
        <v>14</v>
      </c>
      <c r="B14" s="15">
        <f>B15+B16+B17+B18</f>
        <v>3888</v>
      </c>
      <c r="C14" s="15">
        <f>B14/B42*100</f>
        <v>0.71154447976545376</v>
      </c>
      <c r="D14" s="15">
        <f>D15+D16+D17+D18</f>
        <v>5599</v>
      </c>
      <c r="E14" s="15">
        <f>D14/D42*100</f>
        <v>0.66909975669099753</v>
      </c>
      <c r="F14" s="15">
        <f>F15+F16+F17+F18</f>
        <v>5200</v>
      </c>
      <c r="G14" s="10">
        <f>F14/F42*100</f>
        <v>0.71221461765716998</v>
      </c>
      <c r="H14" s="10">
        <f t="shared" si="1"/>
        <v>33.744855967078195</v>
      </c>
      <c r="I14" s="10">
        <f t="shared" si="2"/>
        <v>92.873727451330595</v>
      </c>
    </row>
    <row r="15" spans="1:9" ht="39" customHeight="1" x14ac:dyDescent="0.3">
      <c r="A15" s="3" t="s">
        <v>15</v>
      </c>
      <c r="B15" s="15">
        <v>2468</v>
      </c>
      <c r="C15" s="15">
        <f>B15/B42*100</f>
        <v>0.45166969548897634</v>
      </c>
      <c r="D15" s="15">
        <v>2700</v>
      </c>
      <c r="E15" s="15">
        <f>D15/D42*100</f>
        <v>0.32265928613425493</v>
      </c>
      <c r="F15" s="15">
        <v>2526</v>
      </c>
      <c r="G15" s="10">
        <f>F15/F42*100</f>
        <v>0.34597194696192529</v>
      </c>
      <c r="H15" s="10">
        <f t="shared" si="1"/>
        <v>2.3500810372771355</v>
      </c>
      <c r="I15" s="10">
        <f t="shared" si="2"/>
        <v>93.555555555555557</v>
      </c>
    </row>
    <row r="16" spans="1:9" ht="39" customHeight="1" x14ac:dyDescent="0.3">
      <c r="A16" s="3" t="s">
        <v>103</v>
      </c>
      <c r="B16" s="15">
        <v>15</v>
      </c>
      <c r="C16" s="15">
        <f>B16/B42*100</f>
        <v>2.7451561719346214E-3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3">
      <c r="A17" s="3" t="s">
        <v>104</v>
      </c>
      <c r="B17" s="15">
        <v>453</v>
      </c>
      <c r="C17" s="15">
        <f>B17/B42*100</f>
        <v>8.2903716392425567E-2</v>
      </c>
      <c r="D17" s="15">
        <v>1399</v>
      </c>
      <c r="E17" s="15">
        <f>D17/D42*100</f>
        <v>0.16718531159326766</v>
      </c>
      <c r="F17" s="15">
        <v>1399</v>
      </c>
      <c r="G17" s="10">
        <f>F17/F42*100</f>
        <v>0.19161312501968861</v>
      </c>
      <c r="H17" s="10"/>
      <c r="I17" s="10">
        <f t="shared" si="2"/>
        <v>100</v>
      </c>
    </row>
    <row r="18" spans="1:9" ht="38.25" customHeight="1" x14ac:dyDescent="0.3">
      <c r="A18" s="3" t="s">
        <v>105</v>
      </c>
      <c r="B18" s="15">
        <v>952</v>
      </c>
      <c r="C18" s="15">
        <f>B18/B42*100</f>
        <v>0.17422591171211732</v>
      </c>
      <c r="D18" s="15">
        <v>1500</v>
      </c>
      <c r="E18" s="15">
        <f>D18/D42*100</f>
        <v>0.17925515896347496</v>
      </c>
      <c r="F18" s="15">
        <v>1275</v>
      </c>
      <c r="G18" s="10">
        <f>F18/F42*100</f>
        <v>0.17462954567555611</v>
      </c>
      <c r="H18" s="10">
        <f t="shared" si="1"/>
        <v>33.928571428571416</v>
      </c>
      <c r="I18" s="10">
        <f t="shared" si="2"/>
        <v>85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3733</v>
      </c>
      <c r="C22" s="15">
        <f>B22/B42*100</f>
        <v>0.68317786598879615</v>
      </c>
      <c r="D22" s="15">
        <v>8000</v>
      </c>
      <c r="E22" s="15">
        <f>D22/D42*100</f>
        <v>0.9560275144718664</v>
      </c>
      <c r="F22" s="15">
        <v>7417</v>
      </c>
      <c r="G22" s="10">
        <f>F22/F42*100</f>
        <v>1.0158645806083135</v>
      </c>
      <c r="H22" s="10">
        <f t="shared" si="1"/>
        <v>98.687382802035899</v>
      </c>
      <c r="I22" s="10">
        <f t="shared" si="2"/>
        <v>92.712499999999991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14250</v>
      </c>
      <c r="C24" s="15">
        <f>B24/B42*100</f>
        <v>2.60789836333789</v>
      </c>
      <c r="D24" s="15">
        <v>20717</v>
      </c>
      <c r="E24" s="15">
        <f>D24/D42*100</f>
        <v>2.4757527521642073</v>
      </c>
      <c r="F24" s="15">
        <v>20570</v>
      </c>
      <c r="G24" s="10">
        <f>F24/F42*100</f>
        <v>2.817356670232305</v>
      </c>
      <c r="H24" s="10">
        <f t="shared" si="1"/>
        <v>44.350877192982466</v>
      </c>
      <c r="I24" s="10">
        <f t="shared" si="2"/>
        <v>99.290437804701455</v>
      </c>
    </row>
    <row r="25" spans="1:9" ht="50.25" customHeight="1" x14ac:dyDescent="0.3">
      <c r="A25" s="3" t="s">
        <v>20</v>
      </c>
      <c r="B25" s="15">
        <f>B26</f>
        <v>353</v>
      </c>
      <c r="C25" s="15">
        <f>B25/B42*100</f>
        <v>6.4602675246194757E-2</v>
      </c>
      <c r="D25" s="15">
        <f>D26</f>
        <v>473</v>
      </c>
      <c r="E25" s="15">
        <f>D25/D42*100</f>
        <v>5.6525126793149104E-2</v>
      </c>
      <c r="F25" s="15">
        <f>F26</f>
        <v>473</v>
      </c>
      <c r="G25" s="10">
        <f>F25/F42*100</f>
        <v>6.4784137336892575E-2</v>
      </c>
      <c r="H25" s="10">
        <f t="shared" si="1"/>
        <v>33.994334277620396</v>
      </c>
      <c r="I25" s="10">
        <f t="shared" si="2"/>
        <v>100</v>
      </c>
    </row>
    <row r="26" spans="1:9" ht="39" customHeight="1" x14ac:dyDescent="0.3">
      <c r="A26" s="3" t="s">
        <v>21</v>
      </c>
      <c r="B26" s="15">
        <v>353</v>
      </c>
      <c r="C26" s="15">
        <f>B26/B42*100</f>
        <v>6.4602675246194757E-2</v>
      </c>
      <c r="D26" s="15">
        <v>473</v>
      </c>
      <c r="E26" s="15">
        <f>D26/D42*100</f>
        <v>5.6525126793149104E-2</v>
      </c>
      <c r="F26" s="15">
        <v>473</v>
      </c>
      <c r="G26" s="10">
        <f>F26/F42*100</f>
        <v>6.4784137336892575E-2</v>
      </c>
      <c r="H26" s="10">
        <f t="shared" si="1"/>
        <v>33.994334277620396</v>
      </c>
      <c r="I26" s="10">
        <f t="shared" si="2"/>
        <v>100</v>
      </c>
    </row>
    <row r="27" spans="1:9" ht="51.75" customHeight="1" x14ac:dyDescent="0.3">
      <c r="A27" s="3" t="s">
        <v>22</v>
      </c>
      <c r="B27" s="15">
        <v>11385</v>
      </c>
      <c r="C27" s="15">
        <f>B27/B42*100</f>
        <v>2.0835735344983775</v>
      </c>
      <c r="D27" s="15">
        <v>12478</v>
      </c>
      <c r="E27" s="15">
        <f>D27/D42*100</f>
        <v>1.4911639156974936</v>
      </c>
      <c r="F27" s="15">
        <v>9619</v>
      </c>
      <c r="G27" s="10">
        <f>F27/F42*100</f>
        <v>1.3174600783162151</v>
      </c>
      <c r="H27" s="10">
        <f t="shared" si="1"/>
        <v>-15.511638120333771</v>
      </c>
      <c r="I27" s="10">
        <f t="shared" si="2"/>
        <v>77.087674306779931</v>
      </c>
    </row>
    <row r="28" spans="1:9" ht="39" customHeight="1" x14ac:dyDescent="0.3">
      <c r="A28" s="3" t="s">
        <v>23</v>
      </c>
      <c r="B28" s="15">
        <v>8706</v>
      </c>
      <c r="C28" s="15">
        <f>B28/B42*100</f>
        <v>1.5932886421908543</v>
      </c>
      <c r="D28" s="15">
        <v>26353</v>
      </c>
      <c r="E28" s="15">
        <f>D28/D42*100</f>
        <v>3.1492741361096375</v>
      </c>
      <c r="F28" s="15">
        <v>26253</v>
      </c>
      <c r="G28" s="10">
        <f>F28/F42*100</f>
        <v>3.5957250687218627</v>
      </c>
      <c r="H28" s="10">
        <f t="shared" si="1"/>
        <v>201.55065472088216</v>
      </c>
      <c r="I28" s="10">
        <f t="shared" si="2"/>
        <v>99.620536561302316</v>
      </c>
    </row>
    <row r="29" spans="1:9" ht="26.25" customHeight="1" x14ac:dyDescent="0.3">
      <c r="A29" s="3" t="s">
        <v>24</v>
      </c>
      <c r="B29" s="15">
        <v>841</v>
      </c>
      <c r="C29" s="15">
        <f>B29/B42*100</f>
        <v>0.15391175603980109</v>
      </c>
      <c r="D29" s="15">
        <v>1823</v>
      </c>
      <c r="E29" s="15">
        <f>D29/D42*100</f>
        <v>0.21785476986027658</v>
      </c>
      <c r="F29" s="15">
        <v>1381</v>
      </c>
      <c r="G29" s="10">
        <f>F29/F42*100</f>
        <v>0.18914776672779843</v>
      </c>
      <c r="H29" s="10">
        <f t="shared" si="1"/>
        <v>64.209274673008309</v>
      </c>
      <c r="I29" s="10">
        <f t="shared" si="2"/>
        <v>75.754251234229301</v>
      </c>
    </row>
    <row r="30" spans="1:9" ht="26.25" customHeight="1" x14ac:dyDescent="0.3">
      <c r="A30" s="3" t="s">
        <v>25</v>
      </c>
      <c r="B30" s="15">
        <v>130</v>
      </c>
      <c r="C30" s="15">
        <f>B30/B42*100</f>
        <v>2.3791353490100052E-2</v>
      </c>
      <c r="D30" s="15">
        <v>156</v>
      </c>
      <c r="E30" s="15">
        <f>D30/D42*100</f>
        <v>1.8642536532201399E-2</v>
      </c>
      <c r="F30" s="15">
        <v>144</v>
      </c>
      <c r="G30" s="10">
        <f>F30/F42*100</f>
        <v>1.972286633512163E-2</v>
      </c>
      <c r="H30" s="10">
        <f t="shared" si="1"/>
        <v>10.769230769230774</v>
      </c>
      <c r="I30" s="10">
        <f t="shared" si="2"/>
        <v>92.307692307692307</v>
      </c>
    </row>
    <row r="31" spans="1:9" ht="26.25" customHeight="1" x14ac:dyDescent="0.3">
      <c r="A31" s="3" t="s">
        <v>26</v>
      </c>
      <c r="B31" s="15">
        <f t="shared" ref="B31" si="3">B32+B39+B40+B41</f>
        <v>374332</v>
      </c>
      <c r="C31" s="15">
        <f>B31/B42*100</f>
        <v>68.506653343508717</v>
      </c>
      <c r="D31" s="15">
        <f>D32+D39+D40+D41</f>
        <v>593593</v>
      </c>
      <c r="E31" s="15">
        <f>D31/D42*100</f>
        <v>70.936405049737331</v>
      </c>
      <c r="F31" s="15">
        <f t="shared" ref="F31" si="4">F32+F39+F40+F41</f>
        <v>504185</v>
      </c>
      <c r="G31" s="10">
        <f>F31/F42*100</f>
        <v>69.055370577592356</v>
      </c>
      <c r="H31" s="10">
        <f t="shared" si="1"/>
        <v>34.689259801459684</v>
      </c>
      <c r="I31" s="10">
        <f t="shared" si="2"/>
        <v>84.937827770880048</v>
      </c>
    </row>
    <row r="32" spans="1:9" ht="64.5" customHeight="1" x14ac:dyDescent="0.3">
      <c r="A32" s="3" t="s">
        <v>27</v>
      </c>
      <c r="B32" s="15">
        <f t="shared" ref="B32" si="5">B33+B36+B37+B38</f>
        <v>375113</v>
      </c>
      <c r="C32" s="15">
        <f>B32/B42*100</f>
        <v>68.649584474860774</v>
      </c>
      <c r="D32" s="15">
        <f>D33+D36+D37+D38</f>
        <v>593701</v>
      </c>
      <c r="E32" s="15">
        <f>D32/D42*100</f>
        <v>70.949311421182699</v>
      </c>
      <c r="F32" s="15">
        <f t="shared" ref="F32" si="6">F33+F36+F37+F38</f>
        <v>504473</v>
      </c>
      <c r="G32" s="10">
        <f>F32/F42*100</f>
        <v>69.094816310262601</v>
      </c>
      <c r="H32" s="10">
        <f t="shared" si="1"/>
        <v>34.485608336687875</v>
      </c>
      <c r="I32" s="10">
        <f t="shared" si="2"/>
        <v>84.970886018382998</v>
      </c>
    </row>
    <row r="33" spans="1:9" ht="39" customHeight="1" x14ac:dyDescent="0.3">
      <c r="A33" s="3" t="s">
        <v>28</v>
      </c>
      <c r="B33" s="15">
        <f>B34+B35</f>
        <v>60288</v>
      </c>
      <c r="C33" s="15">
        <f>B33/B42*100</f>
        <v>11.033331686239631</v>
      </c>
      <c r="D33" s="15">
        <f>D34+D35</f>
        <v>72338</v>
      </c>
      <c r="E33" s="15">
        <f>D33/D42*100</f>
        <v>8.6446397927332352</v>
      </c>
      <c r="F33" s="15">
        <f>F34+F35</f>
        <v>66310</v>
      </c>
      <c r="G33" s="10">
        <f>F33/F42*100</f>
        <v>9.0821060186244118</v>
      </c>
      <c r="H33" s="10">
        <f t="shared" si="1"/>
        <v>9.9887208067940492</v>
      </c>
      <c r="I33" s="10">
        <f t="shared" si="2"/>
        <v>91.6668970665487</v>
      </c>
    </row>
    <row r="34" spans="1:9" ht="39" customHeight="1" x14ac:dyDescent="0.3">
      <c r="A34" s="3" t="s">
        <v>29</v>
      </c>
      <c r="B34" s="15">
        <v>60288</v>
      </c>
      <c r="C34" s="15">
        <f>B34/B42*100</f>
        <v>11.033331686239631</v>
      </c>
      <c r="D34" s="15">
        <v>72338</v>
      </c>
      <c r="E34" s="15">
        <f>D34/D42*100</f>
        <v>8.6446397927332352</v>
      </c>
      <c r="F34" s="15">
        <v>66310</v>
      </c>
      <c r="G34" s="10">
        <f>F34/F42*100</f>
        <v>9.0821060186244118</v>
      </c>
      <c r="H34" s="10">
        <f t="shared" si="1"/>
        <v>9.9887208067940492</v>
      </c>
      <c r="I34" s="10">
        <f t="shared" si="2"/>
        <v>91.6668970665487</v>
      </c>
    </row>
    <row r="35" spans="1:9" ht="32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3">
      <c r="A36" s="18" t="s">
        <v>109</v>
      </c>
      <c r="B36" s="15">
        <v>48416</v>
      </c>
      <c r="C36" s="15">
        <f>B36/B42*100</f>
        <v>8.8606320813591086</v>
      </c>
      <c r="D36" s="15">
        <v>163899</v>
      </c>
      <c r="E36" s="15">
        <f>D36/D42*100</f>
        <v>19.586494199303058</v>
      </c>
      <c r="F36" s="15">
        <v>138274</v>
      </c>
      <c r="G36" s="10">
        <f>F36/F42*100</f>
        <v>18.938608469601448</v>
      </c>
      <c r="H36" s="10">
        <f t="shared" si="1"/>
        <v>185.59567085261068</v>
      </c>
      <c r="I36" s="10">
        <f t="shared" si="2"/>
        <v>84.365371356750202</v>
      </c>
    </row>
    <row r="37" spans="1:9" ht="32.25" customHeight="1" x14ac:dyDescent="0.3">
      <c r="A37" s="18" t="s">
        <v>110</v>
      </c>
      <c r="B37" s="15">
        <v>249645</v>
      </c>
      <c r="C37" s="15">
        <f>B37/B42*100</f>
        <v>45.687634169507902</v>
      </c>
      <c r="D37" s="15">
        <v>331308</v>
      </c>
      <c r="E37" s="15">
        <f>D37/D42*100</f>
        <v>39.592445470580643</v>
      </c>
      <c r="F37" s="15">
        <v>278947</v>
      </c>
      <c r="G37" s="10">
        <f>F37/F42*100</f>
        <v>38.20579441377204</v>
      </c>
      <c r="H37" s="10">
        <f t="shared" si="1"/>
        <v>11.737467203428878</v>
      </c>
      <c r="I37" s="10">
        <f t="shared" si="2"/>
        <v>84.195672908592613</v>
      </c>
    </row>
    <row r="38" spans="1:9" ht="26.25" customHeight="1" x14ac:dyDescent="0.3">
      <c r="A38" s="3" t="s">
        <v>30</v>
      </c>
      <c r="B38" s="15">
        <v>16764</v>
      </c>
      <c r="C38" s="15">
        <f>B38/B42*100</f>
        <v>3.0679865377541327</v>
      </c>
      <c r="D38" s="15">
        <v>26156</v>
      </c>
      <c r="E38" s="15">
        <f>D38/D42*100</f>
        <v>3.1257319585657672</v>
      </c>
      <c r="F38" s="15">
        <v>20942</v>
      </c>
      <c r="G38" s="10">
        <f>F38/F42*100</f>
        <v>2.8683074082647027</v>
      </c>
      <c r="H38" s="10">
        <f t="shared" si="1"/>
        <v>24.922452875208776</v>
      </c>
      <c r="I38" s="10">
        <f t="shared" si="2"/>
        <v>80.065759290411378</v>
      </c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 x14ac:dyDescent="0.3">
      <c r="A40" s="3" t="s">
        <v>32</v>
      </c>
      <c r="B40" s="15">
        <v>396</v>
      </c>
      <c r="C40" s="15">
        <f>B40/B42*100</f>
        <v>7.2472122939073999E-2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3">
      <c r="A41" s="3" t="s">
        <v>33</v>
      </c>
      <c r="B41" s="15">
        <v>-1177</v>
      </c>
      <c r="C41" s="15">
        <f>B41/B42*100</f>
        <v>-0.21540325429113663</v>
      </c>
      <c r="D41" s="15">
        <v>-108</v>
      </c>
      <c r="E41" s="15">
        <f>D41/D42*100</f>
        <v>-1.2906371445370199E-2</v>
      </c>
      <c r="F41" s="15">
        <v>-288</v>
      </c>
      <c r="G41" s="10">
        <f>F41/F42*100</f>
        <v>-3.9445732670243261E-2</v>
      </c>
      <c r="H41" s="10">
        <f t="shared" si="1"/>
        <v>-75.531011045029743</v>
      </c>
      <c r="I41" s="10">
        <f t="shared" si="2"/>
        <v>266.66666666666663</v>
      </c>
    </row>
    <row r="42" spans="1:9" s="14" customFormat="1" ht="15" customHeight="1" x14ac:dyDescent="0.3">
      <c r="A42" s="12" t="s">
        <v>34</v>
      </c>
      <c r="B42" s="16">
        <f>B8+B31</f>
        <v>546417</v>
      </c>
      <c r="C42" s="13">
        <f>C31+C8</f>
        <v>100</v>
      </c>
      <c r="D42" s="16">
        <f>D8+D31</f>
        <v>836796</v>
      </c>
      <c r="E42" s="16">
        <f>SUM(E8,E31)</f>
        <v>100</v>
      </c>
      <c r="F42" s="16">
        <f>F8+F31</f>
        <v>730117</v>
      </c>
      <c r="G42" s="13">
        <f>G31+G8</f>
        <v>100</v>
      </c>
      <c r="H42" s="10">
        <f t="shared" si="1"/>
        <v>33.619012585625995</v>
      </c>
      <c r="I42" s="10">
        <f t="shared" si="2"/>
        <v>87.251492597956968</v>
      </c>
    </row>
    <row r="43" spans="1:9" ht="26.25" customHeight="1" x14ac:dyDescent="0.3">
      <c r="A43" s="3" t="s">
        <v>35</v>
      </c>
      <c r="B43" s="17">
        <f>SUM(B44:B49)</f>
        <v>52292.100000000006</v>
      </c>
      <c r="C43" s="9">
        <f>B43/B89*100</f>
        <v>9.9887394808700147</v>
      </c>
      <c r="D43" s="17">
        <f>SUM(D44:D49)</f>
        <v>83015</v>
      </c>
      <c r="E43" s="9">
        <f>D43/D89*100</f>
        <v>9.7387769438224563</v>
      </c>
      <c r="F43" s="17">
        <f>SUM(F44:F49)</f>
        <v>67579.199999999997</v>
      </c>
      <c r="G43" s="9">
        <f>F43/F89*100</f>
        <v>9.891944088629824</v>
      </c>
      <c r="H43" s="9">
        <f>F43/B43*100-100</f>
        <v>29.234052562432908</v>
      </c>
      <c r="I43" s="10">
        <f t="shared" ref="I43:I74" si="7">F43/D43*100</f>
        <v>81.406010961874358</v>
      </c>
    </row>
    <row r="44" spans="1:9" ht="78" customHeight="1" x14ac:dyDescent="0.3">
      <c r="A44" s="3" t="s">
        <v>36</v>
      </c>
      <c r="B44" s="21">
        <v>240.9</v>
      </c>
      <c r="C44" s="9">
        <f>B44/B89*100</f>
        <v>4.6016269014661611E-2</v>
      </c>
      <c r="D44" s="17">
        <v>558.70000000000005</v>
      </c>
      <c r="E44" s="9">
        <f>D44/D89*100</f>
        <v>6.5543030518744896E-2</v>
      </c>
      <c r="F44" s="17">
        <v>463.1</v>
      </c>
      <c r="G44" s="9">
        <f>F44/F89*100</f>
        <v>6.778652762158284E-2</v>
      </c>
      <c r="H44" s="9">
        <f>F44/B44*100-100</f>
        <v>92.237442922374441</v>
      </c>
      <c r="I44" s="10">
        <f t="shared" si="7"/>
        <v>82.888849114014675</v>
      </c>
    </row>
    <row r="45" spans="1:9" ht="111.75" customHeight="1" x14ac:dyDescent="0.3">
      <c r="A45" s="3" t="s">
        <v>37</v>
      </c>
      <c r="B45" s="21">
        <v>19628.8</v>
      </c>
      <c r="C45" s="9">
        <f>B45/B89*100</f>
        <v>3.7494567921751334</v>
      </c>
      <c r="D45" s="17">
        <v>24387.8</v>
      </c>
      <c r="E45" s="9">
        <f>D45/D89*100</f>
        <v>2.8610172179793203</v>
      </c>
      <c r="F45" s="17">
        <v>19816.3</v>
      </c>
      <c r="G45" s="9">
        <f>F45/F89*100</f>
        <v>2.9006222571962259</v>
      </c>
      <c r="H45" s="9">
        <f>F45/B45*100-100</f>
        <v>0.95522905119010204</v>
      </c>
      <c r="I45" s="10">
        <f t="shared" si="7"/>
        <v>81.254971748169169</v>
      </c>
    </row>
    <row r="46" spans="1:9" ht="15" customHeight="1" x14ac:dyDescent="0.3">
      <c r="A46" s="3" t="s">
        <v>38</v>
      </c>
      <c r="B46" s="21">
        <v>1.6</v>
      </c>
      <c r="C46" s="9">
        <f>B46/B89*100</f>
        <v>3.056290179471091E-4</v>
      </c>
      <c r="D46" s="17">
        <v>1.8</v>
      </c>
      <c r="E46" s="9">
        <f>D46/D89*100</f>
        <v>2.1116422934265401E-4</v>
      </c>
      <c r="F46" s="17">
        <v>1.8</v>
      </c>
      <c r="G46" s="9">
        <f>F46/F89*100</f>
        <v>2.6347603048768975E-4</v>
      </c>
      <c r="H46" s="9">
        <f t="shared" ref="H46:H48" si="8">F46/B46*100-100</f>
        <v>12.5</v>
      </c>
      <c r="I46" s="10">
        <f t="shared" si="7"/>
        <v>100</v>
      </c>
    </row>
    <row r="47" spans="1:9" ht="64.5" customHeight="1" x14ac:dyDescent="0.3">
      <c r="A47" s="3" t="s">
        <v>39</v>
      </c>
      <c r="B47" s="21">
        <v>7110.1</v>
      </c>
      <c r="C47" s="9">
        <f>B47/B89*100</f>
        <v>1.3581580503160877</v>
      </c>
      <c r="D47" s="17">
        <v>10472.200000000001</v>
      </c>
      <c r="E47" s="9">
        <f>D47/D89*100</f>
        <v>1.2285300236234118</v>
      </c>
      <c r="F47" s="17">
        <v>8454.9</v>
      </c>
      <c r="G47" s="9">
        <f>F47/F89*100</f>
        <v>1.2375908278724268</v>
      </c>
      <c r="H47" s="9">
        <f t="shared" si="8"/>
        <v>18.913939325747876</v>
      </c>
      <c r="I47" s="10">
        <f t="shared" si="7"/>
        <v>80.736616947728251</v>
      </c>
    </row>
    <row r="48" spans="1:9" ht="15" customHeight="1" x14ac:dyDescent="0.3">
      <c r="A48" s="3" t="s">
        <v>40</v>
      </c>
      <c r="B48" s="21">
        <v>0</v>
      </c>
      <c r="C48" s="9">
        <f>B48/B89*100</f>
        <v>0</v>
      </c>
      <c r="D48" s="17">
        <v>500</v>
      </c>
      <c r="E48" s="9">
        <f>D48/D89*100</f>
        <v>5.8656730372959438E-2</v>
      </c>
      <c r="F48" s="17">
        <v>0</v>
      </c>
      <c r="G48" s="9">
        <f>F48/F89*100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21">
        <v>25310.7</v>
      </c>
      <c r="C49" s="9">
        <f>B49/B89*100</f>
        <v>4.8348027403461833</v>
      </c>
      <c r="D49" s="17">
        <v>47094.5</v>
      </c>
      <c r="E49" s="9">
        <f>D49/D89*100</f>
        <v>5.5248187770986767</v>
      </c>
      <c r="F49" s="17">
        <v>38843.1</v>
      </c>
      <c r="G49" s="9">
        <f>F49/F89*100</f>
        <v>5.6856809999091009</v>
      </c>
      <c r="H49" s="9">
        <f>F49/B49*100-100</f>
        <v>53.46513529851012</v>
      </c>
      <c r="I49" s="10">
        <f t="shared" si="7"/>
        <v>82.479058064105146</v>
      </c>
    </row>
    <row r="50" spans="1:9" ht="15" customHeight="1" x14ac:dyDescent="0.3">
      <c r="A50" s="3" t="s">
        <v>42</v>
      </c>
      <c r="B50" s="17">
        <f>B51</f>
        <v>1783.4</v>
      </c>
      <c r="C50" s="9">
        <f>B50/B89*100</f>
        <v>0.34066174412929645</v>
      </c>
      <c r="D50" s="17">
        <f>D51</f>
        <v>2207.4</v>
      </c>
      <c r="E50" s="9">
        <f>D50/D89*100</f>
        <v>0.25895773325054139</v>
      </c>
      <c r="F50" s="17">
        <f>F51</f>
        <v>2207.4</v>
      </c>
      <c r="G50" s="9">
        <f>F50/F89*100</f>
        <v>0.32310943872140352</v>
      </c>
      <c r="H50" s="9">
        <f>F50/B50*100-100</f>
        <v>23.774812156554901</v>
      </c>
      <c r="I50" s="10">
        <f t="shared" si="7"/>
        <v>100</v>
      </c>
    </row>
    <row r="51" spans="1:9" ht="26.25" customHeight="1" x14ac:dyDescent="0.3">
      <c r="A51" s="3" t="s">
        <v>43</v>
      </c>
      <c r="B51" s="22">
        <v>1783.4</v>
      </c>
      <c r="C51" s="9">
        <f>B51/B89*100</f>
        <v>0.34066174412929645</v>
      </c>
      <c r="D51" s="17">
        <v>2207.4</v>
      </c>
      <c r="E51" s="9">
        <f>D51/D89*100</f>
        <v>0.25895773325054139</v>
      </c>
      <c r="F51" s="17">
        <v>2207.4</v>
      </c>
      <c r="G51" s="9">
        <f>F51/F89*100</f>
        <v>0.32310943872140352</v>
      </c>
      <c r="H51" s="9">
        <f t="shared" ref="H51:H102" si="9">F51/B51*100-100</f>
        <v>23.774812156554901</v>
      </c>
      <c r="I51" s="10">
        <f t="shared" si="7"/>
        <v>100</v>
      </c>
    </row>
    <row r="52" spans="1:9" ht="51.75" customHeight="1" x14ac:dyDescent="0.3">
      <c r="A52" s="3" t="s">
        <v>44</v>
      </c>
      <c r="B52" s="17">
        <f>SUM(B53:B55)</f>
        <v>1372.8</v>
      </c>
      <c r="C52" s="9">
        <f>B52/B89*100</f>
        <v>0.26222969739861957</v>
      </c>
      <c r="D52" s="17">
        <f>SUM(D53:D55)</f>
        <v>1618.5</v>
      </c>
      <c r="E52" s="9">
        <f>D52/D89*100</f>
        <v>0.18987183621726972</v>
      </c>
      <c r="F52" s="17">
        <f>SUM(F53:F55)</f>
        <v>853.2</v>
      </c>
      <c r="G52" s="9">
        <f>F52/F89*100</f>
        <v>0.12488763845116493</v>
      </c>
      <c r="H52" s="9">
        <f t="shared" si="9"/>
        <v>-37.849650349650346</v>
      </c>
      <c r="I52" s="10">
        <f t="shared" si="7"/>
        <v>52.715477293790549</v>
      </c>
    </row>
    <row r="53" spans="1:9" ht="20.25" customHeight="1" x14ac:dyDescent="0.3">
      <c r="A53" s="3" t="s">
        <v>111</v>
      </c>
      <c r="B53" s="17">
        <v>0</v>
      </c>
      <c r="C53" s="9">
        <f>B53/B89*100</f>
        <v>0</v>
      </c>
      <c r="D53" s="17">
        <v>324.5</v>
      </c>
      <c r="E53" s="9">
        <f>D53/D89*100</f>
        <v>3.8068218012050681E-2</v>
      </c>
      <c r="F53" s="17">
        <v>0</v>
      </c>
      <c r="G53" s="9">
        <f>F53/F89*100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3">
      <c r="A54" s="3" t="s">
        <v>102</v>
      </c>
      <c r="B54" s="23">
        <v>1372.8</v>
      </c>
      <c r="C54" s="9">
        <f>B54/B89*100</f>
        <v>0.26222969739861957</v>
      </c>
      <c r="D54" s="17">
        <v>1074</v>
      </c>
      <c r="E54" s="9">
        <f>D54/D89*100</f>
        <v>0.12599465684111688</v>
      </c>
      <c r="F54" s="17">
        <v>853.2</v>
      </c>
      <c r="G54" s="9">
        <f>F54/F89*100</f>
        <v>0.12488763845116493</v>
      </c>
      <c r="H54" s="9">
        <f t="shared" si="9"/>
        <v>-37.849650349650346</v>
      </c>
      <c r="I54" s="10">
        <f t="shared" si="7"/>
        <v>79.441340782122907</v>
      </c>
    </row>
    <row r="55" spans="1:9" s="31" customFormat="1" ht="56.25" customHeight="1" x14ac:dyDescent="0.3">
      <c r="A55" s="32" t="s">
        <v>117</v>
      </c>
      <c r="B55" s="35">
        <v>0</v>
      </c>
      <c r="C55" s="33">
        <f>B55/B89*100</f>
        <v>0</v>
      </c>
      <c r="D55" s="35">
        <v>220</v>
      </c>
      <c r="E55" s="33">
        <f>D55/D89*100</f>
        <v>2.5808961364102153E-2</v>
      </c>
      <c r="F55" s="35">
        <v>0</v>
      </c>
      <c r="G55" s="33">
        <f>F55/F89*100</f>
        <v>0</v>
      </c>
      <c r="H55" s="33" t="e">
        <f>F55/B55*100-100</f>
        <v>#DIV/0!</v>
      </c>
      <c r="I55" s="34">
        <f t="shared" si="7"/>
        <v>0</v>
      </c>
    </row>
    <row r="56" spans="1:9" ht="26.25" customHeight="1" x14ac:dyDescent="0.3">
      <c r="A56" s="3" t="s">
        <v>45</v>
      </c>
      <c r="B56" s="17">
        <f>SUM(B58:B60)</f>
        <v>2937.1</v>
      </c>
      <c r="C56" s="9">
        <f>B56/B89*100</f>
        <v>0.56103936788278375</v>
      </c>
      <c r="D56" s="17">
        <f>SUM(D57:D60)</f>
        <v>7871.9</v>
      </c>
      <c r="E56" s="9">
        <f>D56/D89*100</f>
        <v>0.92347983164579894</v>
      </c>
      <c r="F56" s="17">
        <f>SUM(F57:F60)</f>
        <v>5043.1000000000004</v>
      </c>
      <c r="G56" s="9">
        <f>F56/F89*100</f>
        <v>0.73818664964026015</v>
      </c>
      <c r="H56" s="9">
        <f t="shared" si="9"/>
        <v>71.703380885907876</v>
      </c>
      <c r="I56" s="10">
        <f t="shared" si="7"/>
        <v>64.064584153762127</v>
      </c>
    </row>
    <row r="57" spans="1:9" ht="26.25" customHeight="1" x14ac:dyDescent="0.3">
      <c r="A57" s="3" t="s">
        <v>112</v>
      </c>
      <c r="B57" s="17">
        <v>0</v>
      </c>
      <c r="C57" s="9">
        <f>B57/B89*100</f>
        <v>0</v>
      </c>
      <c r="D57" s="17">
        <v>497.6</v>
      </c>
      <c r="E57" s="9">
        <f>D57/D89*100</f>
        <v>5.8375178067169242E-2</v>
      </c>
      <c r="F57" s="17">
        <v>497.6</v>
      </c>
      <c r="G57" s="9">
        <f>F57/F89*100</f>
        <v>7.2836484872596904E-2</v>
      </c>
      <c r="H57" s="9" t="e">
        <f t="shared" si="9"/>
        <v>#DIV/0!</v>
      </c>
      <c r="I57" s="10">
        <f t="shared" si="7"/>
        <v>100</v>
      </c>
    </row>
    <row r="58" spans="1:9" ht="26.25" customHeight="1" x14ac:dyDescent="0.3">
      <c r="A58" s="3" t="s">
        <v>46</v>
      </c>
      <c r="B58" s="24">
        <v>306.10000000000002</v>
      </c>
      <c r="C58" s="9">
        <f>B58/B89*100</f>
        <v>5.8470651496006304E-2</v>
      </c>
      <c r="D58" s="17">
        <v>1139.9000000000001</v>
      </c>
      <c r="E58" s="9">
        <f>D58/D89*100</f>
        <v>0.13372561390427296</v>
      </c>
      <c r="F58" s="17">
        <v>0</v>
      </c>
      <c r="G58" s="9">
        <f>F58/F89*100</f>
        <v>0</v>
      </c>
      <c r="H58" s="9">
        <f t="shared" si="9"/>
        <v>-100</v>
      </c>
      <c r="I58" s="10">
        <f t="shared" si="7"/>
        <v>0</v>
      </c>
    </row>
    <row r="59" spans="1:9" ht="26.25" customHeight="1" x14ac:dyDescent="0.3">
      <c r="A59" s="3" t="s">
        <v>47</v>
      </c>
      <c r="B59" s="24">
        <v>1415.9</v>
      </c>
      <c r="C59" s="9">
        <f>B59/B89*100</f>
        <v>0.27046257906956983</v>
      </c>
      <c r="D59" s="17">
        <v>3757.7</v>
      </c>
      <c r="E59" s="9">
        <f>D59/D89*100</f>
        <v>0.44082879144493942</v>
      </c>
      <c r="F59" s="17">
        <v>2468.8000000000002</v>
      </c>
      <c r="G59" s="9">
        <f>F59/F89*100</f>
        <v>0.36137201337111585</v>
      </c>
      <c r="H59" s="9">
        <f t="shared" si="9"/>
        <v>74.362596228547204</v>
      </c>
      <c r="I59" s="10">
        <f t="shared" si="7"/>
        <v>65.699763152992531</v>
      </c>
    </row>
    <row r="60" spans="1:9" ht="26.25" customHeight="1" x14ac:dyDescent="0.3">
      <c r="A60" s="3" t="s">
        <v>48</v>
      </c>
      <c r="B60" s="24">
        <v>1215.0999999999999</v>
      </c>
      <c r="C60" s="9">
        <f>B60/B89*100</f>
        <v>0.23210613731720764</v>
      </c>
      <c r="D60" s="17">
        <v>2476.6999999999998</v>
      </c>
      <c r="E60" s="9">
        <f>D60/D89*100</f>
        <v>0.29055024822941727</v>
      </c>
      <c r="F60" s="17">
        <v>2076.6999999999998</v>
      </c>
      <c r="G60" s="9">
        <f>F60/F89*100</f>
        <v>0.30397815139654738</v>
      </c>
      <c r="H60" s="9">
        <f t="shared" si="9"/>
        <v>70.907744218582849</v>
      </c>
      <c r="I60" s="10">
        <f t="shared" si="7"/>
        <v>83.849477126821981</v>
      </c>
    </row>
    <row r="61" spans="1:9" ht="26.25" customHeight="1" x14ac:dyDescent="0.3">
      <c r="A61" s="3" t="s">
        <v>49</v>
      </c>
      <c r="B61" s="17">
        <f>SUM(B62:B64)</f>
        <v>14120.300000000001</v>
      </c>
      <c r="C61" s="9">
        <f>B61/B89*100</f>
        <v>2.6972333888241029</v>
      </c>
      <c r="D61" s="17">
        <f>SUM(D62:D64)</f>
        <v>143357.80000000002</v>
      </c>
      <c r="E61" s="9">
        <f>D61/D89*100</f>
        <v>16.817799642921294</v>
      </c>
      <c r="F61" s="17">
        <f>SUM(F62:F64)</f>
        <v>107255.4</v>
      </c>
      <c r="G61" s="9">
        <f>F61/F89*100</f>
        <v>15.699570577982977</v>
      </c>
      <c r="H61" s="9">
        <f t="shared" si="9"/>
        <v>659.58301169238598</v>
      </c>
      <c r="I61" s="10">
        <f t="shared" si="7"/>
        <v>74.816577821367218</v>
      </c>
    </row>
    <row r="62" spans="1:9" ht="15" customHeight="1" x14ac:dyDescent="0.3">
      <c r="A62" s="3" t="s">
        <v>50</v>
      </c>
      <c r="B62" s="25">
        <v>12325.1</v>
      </c>
      <c r="C62" s="9">
        <f>B62/B89*100</f>
        <v>2.3543176306874463</v>
      </c>
      <c r="D62" s="17">
        <v>121546.1</v>
      </c>
      <c r="E62" s="9">
        <f>D62/D89*100</f>
        <v>14.258993631169533</v>
      </c>
      <c r="F62" s="17">
        <v>99094.9</v>
      </c>
      <c r="G62" s="9">
        <f>F62/F89*100</f>
        <v>14.505072718652537</v>
      </c>
      <c r="H62" s="9">
        <f t="shared" si="9"/>
        <v>704.00889242277935</v>
      </c>
      <c r="I62" s="10">
        <f t="shared" si="7"/>
        <v>81.528654559874809</v>
      </c>
    </row>
    <row r="63" spans="1:9" ht="15" customHeight="1" x14ac:dyDescent="0.3">
      <c r="A63" s="3" t="s">
        <v>51</v>
      </c>
      <c r="B63" s="25">
        <v>1000</v>
      </c>
      <c r="C63" s="9">
        <f>B63/B89*100</f>
        <v>0.19101813621694316</v>
      </c>
      <c r="D63" s="17">
        <v>20590.599999999999</v>
      </c>
      <c r="E63" s="9">
        <f>D63/D89*100</f>
        <v>2.4155545448349174</v>
      </c>
      <c r="F63" s="17">
        <v>7184.4</v>
      </c>
      <c r="G63" s="9">
        <f>F63/F89*100</f>
        <v>1.0516206630198655</v>
      </c>
      <c r="H63" s="9">
        <f t="shared" si="9"/>
        <v>618.43999999999994</v>
      </c>
      <c r="I63" s="10">
        <f t="shared" si="7"/>
        <v>34.891649587675936</v>
      </c>
    </row>
    <row r="64" spans="1:9" ht="15" customHeight="1" x14ac:dyDescent="0.3">
      <c r="A64" s="3" t="s">
        <v>52</v>
      </c>
      <c r="B64" s="25">
        <v>795.2</v>
      </c>
      <c r="C64" s="9">
        <f>B64/B89*100</f>
        <v>0.1518976219197132</v>
      </c>
      <c r="D64" s="17">
        <v>1221.0999999999999</v>
      </c>
      <c r="E64" s="9">
        <f>D64/D89*100</f>
        <v>0.14325146691684154</v>
      </c>
      <c r="F64" s="17">
        <v>976.1</v>
      </c>
      <c r="G64" s="9">
        <f>F64/F89*100</f>
        <v>0.14287719631057444</v>
      </c>
      <c r="H64" s="9">
        <f t="shared" si="9"/>
        <v>22.748993963782695</v>
      </c>
      <c r="I64" s="10">
        <f t="shared" si="7"/>
        <v>79.936123167635742</v>
      </c>
    </row>
    <row r="65" spans="1:9" ht="15" customHeight="1" x14ac:dyDescent="0.3">
      <c r="A65" s="3" t="s">
        <v>53</v>
      </c>
      <c r="B65" s="17">
        <f>SUM(B66:B71)</f>
        <v>394664.69999999995</v>
      </c>
      <c r="C65" s="9">
        <f>B65/B89*100</f>
        <v>75.388115424619002</v>
      </c>
      <c r="D65" s="17">
        <f>SUM(D66:D71)</f>
        <v>530223.19999999995</v>
      </c>
      <c r="E65" s="9">
        <f>D65/D89*100</f>
        <v>62.202318559775492</v>
      </c>
      <c r="F65" s="17">
        <f>SUM(F66:F71)</f>
        <v>430442.89999999997</v>
      </c>
      <c r="G65" s="9">
        <f>F65/F89*100</f>
        <v>63.006325913116434</v>
      </c>
      <c r="H65" s="9">
        <f t="shared" si="9"/>
        <v>9.065467471501762</v>
      </c>
      <c r="I65" s="10">
        <f t="shared" si="7"/>
        <v>81.181453395475728</v>
      </c>
    </row>
    <row r="66" spans="1:9" ht="15" customHeight="1" x14ac:dyDescent="0.3">
      <c r="A66" s="3" t="s">
        <v>54</v>
      </c>
      <c r="B66" s="26">
        <v>134351.79999999999</v>
      </c>
      <c r="C66" s="9">
        <f>B66/B89*100</f>
        <v>25.663630433391504</v>
      </c>
      <c r="D66" s="17">
        <v>174793.8</v>
      </c>
      <c r="E66" s="9">
        <f>D66/D89*100</f>
        <v>20.505665594929994</v>
      </c>
      <c r="F66" s="17">
        <v>144983</v>
      </c>
      <c r="G66" s="9">
        <f>F66/F89*100</f>
        <v>21.221969626775959</v>
      </c>
      <c r="H66" s="9">
        <f t="shared" si="9"/>
        <v>7.9129568788806779</v>
      </c>
      <c r="I66" s="10">
        <f t="shared" si="7"/>
        <v>82.945161670494045</v>
      </c>
    </row>
    <row r="67" spans="1:9" ht="15" customHeight="1" x14ac:dyDescent="0.3">
      <c r="A67" s="3" t="s">
        <v>55</v>
      </c>
      <c r="B67" s="26">
        <v>231415.8</v>
      </c>
      <c r="C67" s="9">
        <f>B67/B89*100</f>
        <v>44.204614807152879</v>
      </c>
      <c r="D67" s="17">
        <v>301669</v>
      </c>
      <c r="E67" s="9">
        <f>D67/D89*100</f>
        <v>35.389834389760608</v>
      </c>
      <c r="F67" s="17">
        <v>250164.1</v>
      </c>
      <c r="G67" s="9">
        <f>F67/F89*100</f>
        <v>36.617913354736373</v>
      </c>
      <c r="H67" s="9">
        <f t="shared" si="9"/>
        <v>8.1015643702806841</v>
      </c>
      <c r="I67" s="10">
        <f t="shared" si="7"/>
        <v>82.926684544981427</v>
      </c>
    </row>
    <row r="68" spans="1:9" ht="26.25" customHeight="1" x14ac:dyDescent="0.3">
      <c r="A68" s="3" t="s">
        <v>56</v>
      </c>
      <c r="B68" s="26">
        <v>27484.1</v>
      </c>
      <c r="C68" s="9">
        <f>B68/B89*100</f>
        <v>5.2499615576000869</v>
      </c>
      <c r="D68" s="17">
        <v>51229.3</v>
      </c>
      <c r="E68" s="9">
        <f>D68/D89*100</f>
        <v>6.0098864745909033</v>
      </c>
      <c r="F68" s="17">
        <v>32955.599999999999</v>
      </c>
      <c r="G68" s="9">
        <f>F68/F89*100</f>
        <v>4.8238948168556153</v>
      </c>
      <c r="H68" s="9">
        <f t="shared" si="9"/>
        <v>19.907874007153239</v>
      </c>
      <c r="I68" s="10">
        <f t="shared" si="7"/>
        <v>64.329592635464465</v>
      </c>
    </row>
    <row r="69" spans="1:9" ht="36.75" customHeight="1" x14ac:dyDescent="0.3">
      <c r="A69" s="3" t="s">
        <v>57</v>
      </c>
      <c r="B69" s="26">
        <v>25.4</v>
      </c>
      <c r="C69" s="9">
        <f>B69/B89*100</f>
        <v>4.8518606599103559E-3</v>
      </c>
      <c r="D69" s="17">
        <v>70</v>
      </c>
      <c r="E69" s="9">
        <f>D69/D89*100</f>
        <v>8.2119422522143222E-3</v>
      </c>
      <c r="F69" s="17">
        <v>31.3</v>
      </c>
      <c r="G69" s="9">
        <f>F69/F89*100</f>
        <v>4.5815554190359381E-3</v>
      </c>
      <c r="H69" s="9">
        <f t="shared" si="9"/>
        <v>23.228346456692918</v>
      </c>
      <c r="I69" s="10">
        <f t="shared" si="7"/>
        <v>44.714285714285715</v>
      </c>
    </row>
    <row r="70" spans="1:9" ht="15" customHeight="1" x14ac:dyDescent="0.3">
      <c r="A70" s="3" t="s">
        <v>58</v>
      </c>
      <c r="B70" s="26">
        <v>187.6</v>
      </c>
      <c r="C70" s="9">
        <f>B70/B89*100</f>
        <v>3.5835002354298533E-2</v>
      </c>
      <c r="D70" s="17">
        <v>429.4</v>
      </c>
      <c r="E70" s="9">
        <f>D70/D89*100</f>
        <v>5.0374400044297572E-2</v>
      </c>
      <c r="F70" s="17">
        <v>342</v>
      </c>
      <c r="G70" s="9">
        <f>F70/F89*100</f>
        <v>5.0060445792661057E-2</v>
      </c>
      <c r="H70" s="9">
        <f t="shared" si="9"/>
        <v>82.302771855010661</v>
      </c>
      <c r="I70" s="10">
        <f t="shared" si="7"/>
        <v>79.646017699115049</v>
      </c>
    </row>
    <row r="71" spans="1:9" ht="26.25" customHeight="1" x14ac:dyDescent="0.3">
      <c r="A71" s="3" t="s">
        <v>59</v>
      </c>
      <c r="B71" s="26">
        <v>1200</v>
      </c>
      <c r="C71" s="9">
        <f>B71/B89*100</f>
        <v>0.2292217634603318</v>
      </c>
      <c r="D71" s="17">
        <v>2031.7</v>
      </c>
      <c r="E71" s="9">
        <f>D71/D89*100</f>
        <v>0.23834575819748341</v>
      </c>
      <c r="F71" s="17">
        <v>1966.9</v>
      </c>
      <c r="G71" s="9">
        <f>F71/F89*100</f>
        <v>0.28790611353679835</v>
      </c>
      <c r="H71" s="9">
        <f t="shared" si="9"/>
        <v>63.908333333333331</v>
      </c>
      <c r="I71" s="10">
        <f t="shared" si="7"/>
        <v>96.810552739085495</v>
      </c>
    </row>
    <row r="72" spans="1:9" ht="26.25" customHeight="1" x14ac:dyDescent="0.3">
      <c r="A72" s="3" t="s">
        <v>60</v>
      </c>
      <c r="B72" s="17">
        <f>B73</f>
        <v>15761.1</v>
      </c>
      <c r="C72" s="9">
        <f>B72/B89*100</f>
        <v>3.0106559467288632</v>
      </c>
      <c r="D72" s="17">
        <f>D73</f>
        <v>23594.7</v>
      </c>
      <c r="E72" s="9">
        <f>D72/D89*100</f>
        <v>2.7679759122617322</v>
      </c>
      <c r="F72" s="17">
        <f>F73</f>
        <v>19409.599999999999</v>
      </c>
      <c r="G72" s="9">
        <f>F72/F89*100</f>
        <v>2.841091311863257</v>
      </c>
      <c r="H72" s="9">
        <f t="shared" si="9"/>
        <v>23.148764997366939</v>
      </c>
      <c r="I72" s="10">
        <f t="shared" si="7"/>
        <v>82.262542011553435</v>
      </c>
    </row>
    <row r="73" spans="1:9" ht="15" customHeight="1" x14ac:dyDescent="0.3">
      <c r="A73" s="3" t="s">
        <v>61</v>
      </c>
      <c r="B73" s="27">
        <v>15761.1</v>
      </c>
      <c r="C73" s="9">
        <f>B73/B89*100</f>
        <v>3.0106559467288632</v>
      </c>
      <c r="D73" s="17">
        <v>23594.7</v>
      </c>
      <c r="E73" s="9">
        <f>D73/D89*100</f>
        <v>2.7679759122617322</v>
      </c>
      <c r="F73" s="17">
        <v>19409.599999999999</v>
      </c>
      <c r="G73" s="9">
        <f>F73/F89*100</f>
        <v>2.841091311863257</v>
      </c>
      <c r="H73" s="9">
        <f t="shared" si="9"/>
        <v>23.148764997366939</v>
      </c>
      <c r="I73" s="10">
        <f t="shared" si="7"/>
        <v>82.262542011553435</v>
      </c>
    </row>
    <row r="74" spans="1:9" ht="15" customHeight="1" x14ac:dyDescent="0.3">
      <c r="A74" s="3" t="s">
        <v>62</v>
      </c>
      <c r="B74" s="17">
        <f>SUM(B75:B78)</f>
        <v>17874.500000000004</v>
      </c>
      <c r="C74" s="9">
        <f>B74/B89*100</f>
        <v>3.414353675809751</v>
      </c>
      <c r="D74" s="17">
        <f>SUM(D75:D78)</f>
        <v>26096.2</v>
      </c>
      <c r="E74" s="9">
        <f>D74/D89*100</f>
        <v>3.0614355343176487</v>
      </c>
      <c r="F74" s="17">
        <f>SUM(F75:F78)</f>
        <v>21888.600000000002</v>
      </c>
      <c r="G74" s="9">
        <f>F74/F89*100</f>
        <v>3.2039563560738031</v>
      </c>
      <c r="H74" s="9">
        <f t="shared" si="9"/>
        <v>22.457131668018675</v>
      </c>
      <c r="I74" s="10">
        <f t="shared" si="7"/>
        <v>83.876579731915001</v>
      </c>
    </row>
    <row r="75" spans="1:9" ht="15" customHeight="1" x14ac:dyDescent="0.3">
      <c r="A75" s="3" t="s">
        <v>63</v>
      </c>
      <c r="B75" s="28">
        <v>2010.2</v>
      </c>
      <c r="C75" s="9">
        <f>B75/B89*100</f>
        <v>0.38398465742329912</v>
      </c>
      <c r="D75" s="17">
        <v>2194</v>
      </c>
      <c r="E75" s="9">
        <f>D75/D89*100</f>
        <v>0.25738573287654604</v>
      </c>
      <c r="F75" s="17">
        <v>1981.9</v>
      </c>
      <c r="G75" s="9">
        <f>F75/F89*100</f>
        <v>0.29010174712419573</v>
      </c>
      <c r="H75" s="9">
        <f t="shared" si="9"/>
        <v>-1.4078201174012435</v>
      </c>
      <c r="I75" s="10">
        <f t="shared" ref="I75:I102" si="10">F75/D75*100</f>
        <v>90.332725615314502</v>
      </c>
    </row>
    <row r="76" spans="1:9" ht="26.25" customHeight="1" x14ac:dyDescent="0.3">
      <c r="A76" s="3" t="s">
        <v>64</v>
      </c>
      <c r="B76" s="28">
        <v>6782.6</v>
      </c>
      <c r="C76" s="9">
        <f>B76/B89*100</f>
        <v>1.2955996107050387</v>
      </c>
      <c r="D76" s="17">
        <v>13144.7</v>
      </c>
      <c r="E76" s="9">
        <f>D76/D89*100</f>
        <v>1.5420502474668802</v>
      </c>
      <c r="F76" s="17">
        <v>10885.8</v>
      </c>
      <c r="G76" s="9">
        <f>F76/F89*100</f>
        <v>1.5934152070460517</v>
      </c>
      <c r="H76" s="9">
        <f t="shared" si="9"/>
        <v>60.495974994839713</v>
      </c>
      <c r="I76" s="10">
        <f t="shared" si="10"/>
        <v>82.815127009364986</v>
      </c>
    </row>
    <row r="77" spans="1:9" ht="15" customHeight="1" x14ac:dyDescent="0.3">
      <c r="A77" s="3" t="s">
        <v>65</v>
      </c>
      <c r="B77" s="28">
        <v>8123.8</v>
      </c>
      <c r="C77" s="9">
        <f>B77/B89*100</f>
        <v>1.5517931349992029</v>
      </c>
      <c r="D77" s="17">
        <v>9373.5</v>
      </c>
      <c r="E77" s="9">
        <f>D77/D89*100</f>
        <v>1.0996377243018707</v>
      </c>
      <c r="F77" s="17">
        <v>8917.2000000000007</v>
      </c>
      <c r="G77" s="9">
        <f>F77/F89*100</f>
        <v>1.3052602550360151</v>
      </c>
      <c r="H77" s="9">
        <f t="shared" si="9"/>
        <v>9.7663654939806719</v>
      </c>
      <c r="I77" s="10">
        <f t="shared" si="10"/>
        <v>95.132021123379758</v>
      </c>
    </row>
    <row r="78" spans="1:9" ht="26.25" customHeight="1" x14ac:dyDescent="0.3">
      <c r="A78" s="3" t="s">
        <v>66</v>
      </c>
      <c r="B78" s="28">
        <v>957.9</v>
      </c>
      <c r="C78" s="9">
        <f>B78/B89*100</f>
        <v>0.18297627268220987</v>
      </c>
      <c r="D78" s="17">
        <v>1384</v>
      </c>
      <c r="E78" s="9">
        <f>D78/D89*100</f>
        <v>0.16236182967235174</v>
      </c>
      <c r="F78" s="17">
        <v>103.7</v>
      </c>
      <c r="G78" s="9">
        <f>F78/F89*100</f>
        <v>1.5179146867540794E-2</v>
      </c>
      <c r="H78" s="9">
        <f t="shared" si="9"/>
        <v>-89.17423530639941</v>
      </c>
      <c r="I78" s="10">
        <f t="shared" si="10"/>
        <v>7.4927745664739893</v>
      </c>
    </row>
    <row r="79" spans="1:9" ht="26.25" customHeight="1" x14ac:dyDescent="0.3">
      <c r="A79" s="3" t="s">
        <v>67</v>
      </c>
      <c r="B79" s="17">
        <f>SUM(B80:B81)</f>
        <v>7386.3</v>
      </c>
      <c r="C79" s="9">
        <f>B79/B89*100</f>
        <v>1.4109172595392072</v>
      </c>
      <c r="D79" s="17">
        <f>SUM(D80:D81)</f>
        <v>11208.8</v>
      </c>
      <c r="E79" s="9">
        <f>D79/D89*100</f>
        <v>1.3149431188088554</v>
      </c>
      <c r="F79" s="17">
        <f>SUM(F80:F81)</f>
        <v>9401.4</v>
      </c>
      <c r="G79" s="9">
        <f>F79/F89*100</f>
        <v>1.3761353072372036</v>
      </c>
      <c r="H79" s="9">
        <f t="shared" si="9"/>
        <v>27.281588887535023</v>
      </c>
      <c r="I79" s="10">
        <f t="shared" si="10"/>
        <v>83.875169509670982</v>
      </c>
    </row>
    <row r="80" spans="1:9" ht="15" customHeight="1" x14ac:dyDescent="0.3">
      <c r="A80" s="3" t="s">
        <v>68</v>
      </c>
      <c r="B80" s="29">
        <v>420.2</v>
      </c>
      <c r="C80" s="9">
        <f>B80/B89*100</f>
        <v>8.0265820838359508E-2</v>
      </c>
      <c r="D80" s="17">
        <v>500</v>
      </c>
      <c r="E80" s="9">
        <f t="shared" ref="E80:G80" si="11">D80/D89*100</f>
        <v>5.8656730372959438E-2</v>
      </c>
      <c r="F80" s="17">
        <v>419</v>
      </c>
      <c r="G80" s="9">
        <f t="shared" si="11"/>
        <v>6.1331364874634448E-2</v>
      </c>
      <c r="H80" s="9">
        <f t="shared" si="9"/>
        <v>-0.28557829604949347</v>
      </c>
      <c r="I80" s="10">
        <f t="shared" si="10"/>
        <v>83.8</v>
      </c>
    </row>
    <row r="81" spans="1:9" ht="15" customHeight="1" x14ac:dyDescent="0.3">
      <c r="A81" s="3" t="s">
        <v>69</v>
      </c>
      <c r="B81" s="29">
        <v>6966.1</v>
      </c>
      <c r="C81" s="9">
        <f>B81/B89*100</f>
        <v>1.3306514387008477</v>
      </c>
      <c r="D81" s="17">
        <v>10708.8</v>
      </c>
      <c r="E81" s="9">
        <f t="shared" ref="E81:G81" si="12">D81/D89*100</f>
        <v>1.2562863884358961</v>
      </c>
      <c r="F81" s="17">
        <v>8982.4</v>
      </c>
      <c r="G81" s="9">
        <f t="shared" si="12"/>
        <v>1.314803942362569</v>
      </c>
      <c r="H81" s="9">
        <f t="shared" si="9"/>
        <v>28.944459597192093</v>
      </c>
      <c r="I81" s="10">
        <f t="shared" si="10"/>
        <v>83.878679217092483</v>
      </c>
    </row>
    <row r="82" spans="1:9" ht="26.25" customHeight="1" x14ac:dyDescent="0.3">
      <c r="A82" s="3" t="s">
        <v>70</v>
      </c>
      <c r="B82" s="17">
        <f>B83</f>
        <v>1053.8</v>
      </c>
      <c r="C82" s="9">
        <f>B82/B89*100</f>
        <v>0.20129491194541471</v>
      </c>
      <c r="D82" s="17">
        <f>D83</f>
        <v>1420.5</v>
      </c>
      <c r="E82" s="9">
        <f t="shared" ref="E82:G82" si="13">D82/D89*100</f>
        <v>0.16664377098957778</v>
      </c>
      <c r="F82" s="17">
        <f>F83</f>
        <v>1220.3</v>
      </c>
      <c r="G82" s="9">
        <f t="shared" si="13"/>
        <v>0.17862211111340434</v>
      </c>
      <c r="H82" s="9">
        <f t="shared" si="9"/>
        <v>15.799962042133231</v>
      </c>
      <c r="I82" s="10">
        <f t="shared" si="10"/>
        <v>85.906370996128118</v>
      </c>
    </row>
    <row r="83" spans="1:9" ht="26.25" customHeight="1" x14ac:dyDescent="0.3">
      <c r="A83" s="3" t="s">
        <v>71</v>
      </c>
      <c r="B83" s="30">
        <v>1053.8</v>
      </c>
      <c r="C83" s="9">
        <f>B83/B89*100</f>
        <v>0.20129491194541471</v>
      </c>
      <c r="D83" s="17">
        <v>1420.5</v>
      </c>
      <c r="E83" s="9">
        <f t="shared" ref="E83:G83" si="14">D83/D89*100</f>
        <v>0.16664377098957778</v>
      </c>
      <c r="F83" s="17">
        <v>1220.3</v>
      </c>
      <c r="G83" s="9">
        <f t="shared" si="14"/>
        <v>0.17862211111340434</v>
      </c>
      <c r="H83" s="9">
        <f t="shared" si="9"/>
        <v>15.799962042133231</v>
      </c>
      <c r="I83" s="10">
        <f t="shared" si="10"/>
        <v>85.906370996128118</v>
      </c>
    </row>
    <row r="84" spans="1:9" ht="39" customHeight="1" x14ac:dyDescent="0.3">
      <c r="A84" s="3" t="s">
        <v>72</v>
      </c>
      <c r="B84" s="28">
        <f>B85</f>
        <v>44.8</v>
      </c>
      <c r="C84" s="9">
        <f>B84/B89*100</f>
        <v>8.5576125025190533E-3</v>
      </c>
      <c r="D84" s="17">
        <f>D85</f>
        <v>270</v>
      </c>
      <c r="E84" s="9">
        <f t="shared" ref="E84:G84" si="15">D84/D89*100</f>
        <v>3.1674634401398102E-2</v>
      </c>
      <c r="F84" s="17">
        <f>F85</f>
        <v>40.6</v>
      </c>
      <c r="G84" s="9">
        <f t="shared" si="15"/>
        <v>5.9428482432223352E-3</v>
      </c>
      <c r="H84" s="9">
        <f t="shared" si="9"/>
        <v>-9.3749999999999858</v>
      </c>
      <c r="I84" s="10">
        <f t="shared" si="10"/>
        <v>15.037037037037038</v>
      </c>
    </row>
    <row r="85" spans="1:9" ht="39" customHeight="1" x14ac:dyDescent="0.3">
      <c r="A85" s="3" t="s">
        <v>73</v>
      </c>
      <c r="B85" s="17">
        <v>44.8</v>
      </c>
      <c r="C85" s="9">
        <f>B85/B89*100</f>
        <v>8.5576125025190533E-3</v>
      </c>
      <c r="D85" s="17">
        <v>270</v>
      </c>
      <c r="E85" s="9">
        <f t="shared" ref="E85:G85" si="16">D85/D89*100</f>
        <v>3.1674634401398102E-2</v>
      </c>
      <c r="F85" s="17">
        <v>40.6</v>
      </c>
      <c r="G85" s="9">
        <f t="shared" si="16"/>
        <v>5.9428482432223352E-3</v>
      </c>
      <c r="H85" s="9">
        <f t="shared" si="9"/>
        <v>-9.3749999999999858</v>
      </c>
      <c r="I85" s="10">
        <f t="shared" si="10"/>
        <v>15.037037037037038</v>
      </c>
    </row>
    <row r="86" spans="1:9" ht="90" customHeight="1" x14ac:dyDescent="0.3">
      <c r="A86" s="3" t="s">
        <v>74</v>
      </c>
      <c r="B86" s="17">
        <f>SUM(B87:B88)</f>
        <v>14219.599999999999</v>
      </c>
      <c r="C86" s="9">
        <f>B86/B89*100</f>
        <v>2.716201489750445</v>
      </c>
      <c r="D86" s="17">
        <f>SUM(D87:D88)</f>
        <v>21533.1</v>
      </c>
      <c r="E86" s="9">
        <f t="shared" ref="E86:G86" si="17">D86/D89*100</f>
        <v>2.5261224815879459</v>
      </c>
      <c r="F86" s="17">
        <f>SUM(F87:F88)</f>
        <v>17832.400000000001</v>
      </c>
      <c r="G86" s="9">
        <f t="shared" si="17"/>
        <v>2.610227758927044</v>
      </c>
      <c r="H86" s="9">
        <f t="shared" si="9"/>
        <v>25.407184449632922</v>
      </c>
      <c r="I86" s="10">
        <f t="shared" si="10"/>
        <v>82.813900460221717</v>
      </c>
    </row>
    <row r="87" spans="1:9" ht="64.5" customHeight="1" x14ac:dyDescent="0.3">
      <c r="A87" s="3" t="s">
        <v>75</v>
      </c>
      <c r="B87" s="35">
        <v>11499.4</v>
      </c>
      <c r="C87" s="9">
        <f>B87/B89*100</f>
        <v>2.1965939556131162</v>
      </c>
      <c r="D87" s="17">
        <v>10425</v>
      </c>
      <c r="E87" s="9">
        <f t="shared" ref="E87:G87" si="18">D87/D89*100</f>
        <v>1.2229928282762044</v>
      </c>
      <c r="F87" s="17">
        <v>9556.5</v>
      </c>
      <c r="G87" s="9">
        <f t="shared" si="18"/>
        <v>1.3988381585308929</v>
      </c>
      <c r="H87" s="9">
        <f t="shared" si="9"/>
        <v>-16.895664121606345</v>
      </c>
      <c r="I87" s="10">
        <f t="shared" si="10"/>
        <v>91.669064748201436</v>
      </c>
    </row>
    <row r="88" spans="1:9" ht="26.25" customHeight="1" x14ac:dyDescent="0.3">
      <c r="A88" s="3" t="s">
        <v>76</v>
      </c>
      <c r="B88" s="35">
        <v>2720.2</v>
      </c>
      <c r="C88" s="9">
        <f>B88/B89*100</f>
        <v>0.51960753413732874</v>
      </c>
      <c r="D88" s="17">
        <v>11108.1</v>
      </c>
      <c r="E88" s="9">
        <f t="shared" ref="E88:G88" si="19">D88/D89*100</f>
        <v>1.3031296533117416</v>
      </c>
      <c r="F88" s="17">
        <v>8275.9</v>
      </c>
      <c r="G88" s="9">
        <f t="shared" si="19"/>
        <v>1.2113896003961508</v>
      </c>
      <c r="H88" s="9">
        <f t="shared" si="9"/>
        <v>204.23865892213809</v>
      </c>
      <c r="I88" s="10">
        <f t="shared" si="10"/>
        <v>74.50329039169614</v>
      </c>
    </row>
    <row r="89" spans="1:9" s="14" customFormat="1" ht="15" customHeight="1" x14ac:dyDescent="0.3">
      <c r="A89" s="12" t="s">
        <v>77</v>
      </c>
      <c r="B89" s="16">
        <f>B43+B50+B52+B56+B61+B65+B72+B74+B79+B82+B84+B86</f>
        <v>523510.49999999988</v>
      </c>
      <c r="C89" s="13">
        <f>C43+C50+C52+C56+C61+C65+C72+C74+C79+C82+C84+C86</f>
        <v>100</v>
      </c>
      <c r="D89" s="16">
        <f>D43+D50+D52+D56+D61+D65+D72+D74+D79+D82+D84+D86</f>
        <v>852417.09999999986</v>
      </c>
      <c r="E89" s="13"/>
      <c r="F89" s="16">
        <f>F43+F50+F52+F56+F61+F65+F72+F74+F79+F82+F84+F86</f>
        <v>683174.1</v>
      </c>
      <c r="G89" s="13"/>
      <c r="H89" s="9">
        <f t="shared" si="9"/>
        <v>30.498643293687536</v>
      </c>
      <c r="I89" s="10">
        <f t="shared" si="10"/>
        <v>80.14551796297846</v>
      </c>
    </row>
    <row r="90" spans="1:9" ht="115.5" customHeight="1" x14ac:dyDescent="0.3">
      <c r="A90" s="3" t="s">
        <v>78</v>
      </c>
      <c r="B90" s="17">
        <v>157327.4</v>
      </c>
      <c r="C90" s="9">
        <f>B90/B89*100</f>
        <v>30.052386723857506</v>
      </c>
      <c r="D90" s="17">
        <v>199906.7</v>
      </c>
      <c r="E90" s="9">
        <f t="shared" ref="E90:G90" si="20">D90/D89*100</f>
        <v>23.451746803296185</v>
      </c>
      <c r="F90" s="17">
        <v>166636.70000000001</v>
      </c>
      <c r="G90" s="9">
        <f t="shared" si="20"/>
        <v>24.391542360871117</v>
      </c>
      <c r="H90" s="9">
        <f t="shared" si="9"/>
        <v>5.9171511129021468</v>
      </c>
      <c r="I90" s="10">
        <f t="shared" si="10"/>
        <v>83.357236150664278</v>
      </c>
    </row>
    <row r="91" spans="1:9" ht="51.75" customHeight="1" x14ac:dyDescent="0.3">
      <c r="A91" s="3" t="s">
        <v>79</v>
      </c>
      <c r="B91" s="17">
        <v>36104.699999999997</v>
      </c>
      <c r="C91" s="9">
        <f>B91/B89*100</f>
        <v>6.8966525026718672</v>
      </c>
      <c r="D91" s="17">
        <v>79119.3</v>
      </c>
      <c r="E91" s="9">
        <f t="shared" ref="E91:G91" si="21">D91/D89*100</f>
        <v>9.2817588947945815</v>
      </c>
      <c r="F91" s="17">
        <v>49412.1</v>
      </c>
      <c r="G91" s="9">
        <f t="shared" si="21"/>
        <v>7.2327244255893195</v>
      </c>
      <c r="H91" s="9">
        <f t="shared" si="9"/>
        <v>36.857805216495365</v>
      </c>
      <c r="I91" s="10">
        <f t="shared" si="10"/>
        <v>62.45265061748524</v>
      </c>
    </row>
    <row r="92" spans="1:9" ht="26.25" customHeight="1" x14ac:dyDescent="0.3">
      <c r="A92" s="3" t="s">
        <v>80</v>
      </c>
      <c r="B92" s="17">
        <v>5419</v>
      </c>
      <c r="C92" s="9">
        <f>B92/B89*100</f>
        <v>1.035127280159615</v>
      </c>
      <c r="D92" s="17">
        <v>10719.3</v>
      </c>
      <c r="E92" s="9">
        <f t="shared" ref="E92:G92" si="22">D92/D89*100</f>
        <v>1.2575181797737283</v>
      </c>
      <c r="F92" s="17">
        <v>9782</v>
      </c>
      <c r="G92" s="9">
        <f t="shared" si="22"/>
        <v>1.4318458501281006</v>
      </c>
      <c r="H92" s="9">
        <f t="shared" si="9"/>
        <v>80.513009780402285</v>
      </c>
      <c r="I92" s="10">
        <f t="shared" si="10"/>
        <v>91.255958877911809</v>
      </c>
    </row>
    <row r="93" spans="1:9" ht="51.75" customHeight="1" x14ac:dyDescent="0.3">
      <c r="A93" s="3" t="s">
        <v>81</v>
      </c>
      <c r="B93" s="17">
        <v>8066.2</v>
      </c>
      <c r="C93" s="9">
        <f>B93/B89*100</f>
        <v>1.5407904903531069</v>
      </c>
      <c r="D93" s="17">
        <v>35519</v>
      </c>
      <c r="E93" s="9">
        <f t="shared" ref="E93:G93" si="23">D93/D89*100</f>
        <v>4.1668568122342933</v>
      </c>
      <c r="F93" s="17">
        <v>30977.599999999999</v>
      </c>
      <c r="G93" s="9">
        <f t="shared" si="23"/>
        <v>4.5343639344641433</v>
      </c>
      <c r="H93" s="9">
        <f t="shared" si="9"/>
        <v>284.04205201953829</v>
      </c>
      <c r="I93" s="10">
        <f t="shared" si="10"/>
        <v>87.214167065514232</v>
      </c>
    </row>
    <row r="94" spans="1:9" ht="15" customHeight="1" x14ac:dyDescent="0.3">
      <c r="A94" s="3" t="s">
        <v>82</v>
      </c>
      <c r="B94" s="17">
        <v>20423.7</v>
      </c>
      <c r="C94" s="9">
        <f>B94/B89*100</f>
        <v>3.9012971086539823</v>
      </c>
      <c r="D94" s="17">
        <v>84872.7</v>
      </c>
      <c r="E94" s="9">
        <f t="shared" ref="E94:G94" si="24">D94/D89*100</f>
        <v>9.9567101598501502</v>
      </c>
      <c r="F94" s="17">
        <v>70949.399999999994</v>
      </c>
      <c r="G94" s="9">
        <f t="shared" si="24"/>
        <v>10.385259043046274</v>
      </c>
      <c r="H94" s="9">
        <f t="shared" si="9"/>
        <v>247.38759382482112</v>
      </c>
      <c r="I94" s="10">
        <f t="shared" si="10"/>
        <v>83.595078276053428</v>
      </c>
    </row>
    <row r="95" spans="1:9" ht="51.75" customHeight="1" x14ac:dyDescent="0.3">
      <c r="A95" s="3" t="s">
        <v>83</v>
      </c>
      <c r="B95" s="17">
        <v>239258.6</v>
      </c>
      <c r="C95" s="9">
        <f>B95/B89*100</f>
        <v>45.702731845875114</v>
      </c>
      <c r="D95" s="17">
        <v>398636.7</v>
      </c>
      <c r="E95" s="9">
        <f t="shared" ref="E95:G95" si="25">D95/D89*100</f>
        <v>46.765450857332645</v>
      </c>
      <c r="F95" s="17">
        <v>320934.09999999998</v>
      </c>
      <c r="G95" s="9">
        <f t="shared" si="25"/>
        <v>46.976912620077371</v>
      </c>
      <c r="H95" s="9">
        <f t="shared" si="9"/>
        <v>34.136912946911821</v>
      </c>
      <c r="I95" s="10">
        <f t="shared" si="10"/>
        <v>80.507916105065078</v>
      </c>
    </row>
    <row r="96" spans="1:9" ht="42" customHeight="1" x14ac:dyDescent="0.3">
      <c r="A96" s="3" t="s">
        <v>84</v>
      </c>
      <c r="B96" s="17">
        <v>44.8</v>
      </c>
      <c r="C96" s="9">
        <f>B96/B89*100</f>
        <v>8.5576125025190533E-3</v>
      </c>
      <c r="D96" s="17">
        <v>270</v>
      </c>
      <c r="E96" s="9">
        <f t="shared" ref="E96:G96" si="26">D96/D89*100</f>
        <v>3.1674634401398102E-2</v>
      </c>
      <c r="F96" s="17">
        <v>40.6</v>
      </c>
      <c r="G96" s="9">
        <f t="shared" si="26"/>
        <v>5.9428482432223352E-3</v>
      </c>
      <c r="H96" s="9">
        <f t="shared" si="9"/>
        <v>-9.3749999999999858</v>
      </c>
      <c r="I96" s="10">
        <f t="shared" si="10"/>
        <v>15.037037037037038</v>
      </c>
    </row>
    <row r="97" spans="1:9" ht="15" customHeight="1" x14ac:dyDescent="0.3">
      <c r="A97" s="3" t="s">
        <v>85</v>
      </c>
      <c r="B97" s="17">
        <f>SUM(B98:B102)</f>
        <v>2435.1999999999998</v>
      </c>
      <c r="C97" s="9">
        <f>B97/B89*100</f>
        <v>0.4651673653154999</v>
      </c>
      <c r="D97" s="17">
        <f>SUM(D98:D102)</f>
        <v>43373.4</v>
      </c>
      <c r="E97" s="9">
        <f t="shared" ref="E97:G97" si="27">D97/D89*100</f>
        <v>5.0882836583170388</v>
      </c>
      <c r="F97" s="17">
        <f>SUM(F98:F102)</f>
        <v>34441.5</v>
      </c>
      <c r="G97" s="9">
        <f t="shared" si="27"/>
        <v>5.0413942800232032</v>
      </c>
      <c r="H97" s="9">
        <f t="shared" si="9"/>
        <v>1314.3191524310118</v>
      </c>
      <c r="I97" s="10">
        <f t="shared" si="10"/>
        <v>79.40696371508804</v>
      </c>
    </row>
    <row r="98" spans="1:9" ht="77.25" customHeight="1" x14ac:dyDescent="0.3">
      <c r="A98" s="3" t="s">
        <v>86</v>
      </c>
      <c r="B98" s="17">
        <v>794.6</v>
      </c>
      <c r="C98" s="9">
        <f>B98/B89*100</f>
        <v>0.15178301103798306</v>
      </c>
      <c r="D98" s="17">
        <v>2374.1999999999998</v>
      </c>
      <c r="E98" s="9">
        <f t="shared" ref="E98:G98" si="28">D98/D89*100</f>
        <v>0.27852561850296059</v>
      </c>
      <c r="F98" s="17">
        <v>1574.2</v>
      </c>
      <c r="G98" s="9">
        <f t="shared" si="28"/>
        <v>0.23042442621873399</v>
      </c>
      <c r="H98" s="9">
        <f t="shared" si="9"/>
        <v>98.112257739743256</v>
      </c>
      <c r="I98" s="10">
        <f t="shared" si="10"/>
        <v>66.30443939011036</v>
      </c>
    </row>
    <row r="99" spans="1:9" ht="15" customHeight="1" x14ac:dyDescent="0.3">
      <c r="A99" s="3" t="s">
        <v>87</v>
      </c>
      <c r="B99" s="17">
        <v>1420.6</v>
      </c>
      <c r="C99" s="9">
        <f>B99/B89*100</f>
        <v>0.27136036430978944</v>
      </c>
      <c r="D99" s="17">
        <v>151.1</v>
      </c>
      <c r="E99" s="9">
        <f>D99/D89*100</f>
        <v>1.7726063918708342E-2</v>
      </c>
      <c r="F99" s="17">
        <v>151.1</v>
      </c>
      <c r="G99" s="9">
        <f>F99/F89*100</f>
        <v>2.2117349003716622E-2</v>
      </c>
      <c r="H99" s="9">
        <f t="shared" si="9"/>
        <v>-89.363649162325771</v>
      </c>
      <c r="I99" s="10">
        <f t="shared" si="10"/>
        <v>100</v>
      </c>
    </row>
    <row r="100" spans="1:9" ht="26.25" customHeight="1" x14ac:dyDescent="0.3">
      <c r="A100" s="3" t="s">
        <v>88</v>
      </c>
      <c r="B100" s="17">
        <v>220</v>
      </c>
      <c r="C100" s="9">
        <f>B100/B89*100</f>
        <v>4.2023989967727493E-2</v>
      </c>
      <c r="D100" s="17">
        <v>39985.599999999999</v>
      </c>
      <c r="E100" s="9">
        <f>D100/D89*100</f>
        <v>4.6908491160020143</v>
      </c>
      <c r="F100" s="17">
        <v>32716.2</v>
      </c>
      <c r="G100" s="9">
        <f>F100/F89*100</f>
        <v>4.7888525048007526</v>
      </c>
      <c r="H100" s="9">
        <f t="shared" si="9"/>
        <v>14771</v>
      </c>
      <c r="I100" s="10">
        <f t="shared" si="10"/>
        <v>81.819955183866199</v>
      </c>
    </row>
    <row r="101" spans="1:9" ht="15" customHeight="1" x14ac:dyDescent="0.3">
      <c r="A101" s="3" t="s">
        <v>89</v>
      </c>
      <c r="B101" s="17">
        <v>0</v>
      </c>
      <c r="C101" s="9">
        <f>B101/B89*100</f>
        <v>0</v>
      </c>
      <c r="D101" s="17">
        <v>862.5</v>
      </c>
      <c r="E101" s="9">
        <f>D101/D89*100</f>
        <v>0.10118285989335503</v>
      </c>
      <c r="F101" s="17">
        <v>0</v>
      </c>
      <c r="G101" s="9">
        <f>F101/F89*100</f>
        <v>0</v>
      </c>
      <c r="H101" s="9" t="e">
        <f t="shared" si="9"/>
        <v>#DIV/0!</v>
      </c>
      <c r="I101" s="10">
        <f t="shared" si="10"/>
        <v>0</v>
      </c>
    </row>
    <row r="102" spans="1:9" ht="15" customHeight="1" x14ac:dyDescent="0.3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9"/>
        <v>#DIV/0!</v>
      </c>
      <c r="I102" s="10" t="e">
        <f t="shared" si="10"/>
        <v>#DIV/0!</v>
      </c>
    </row>
    <row r="103" spans="1:9" ht="26.25" customHeight="1" x14ac:dyDescent="0.3">
      <c r="A103" s="3" t="s">
        <v>91</v>
      </c>
      <c r="B103" s="17">
        <f>B42-B89</f>
        <v>22906.500000000116</v>
      </c>
      <c r="C103" s="9"/>
      <c r="D103" s="17">
        <f>D42-D89</f>
        <v>-15621.09999999986</v>
      </c>
      <c r="E103" s="9"/>
      <c r="F103" s="17">
        <f>F42-F89</f>
        <v>46942.900000000023</v>
      </c>
      <c r="G103" s="9"/>
      <c r="H103" s="9"/>
      <c r="I103" s="9"/>
    </row>
    <row r="104" spans="1:9" x14ac:dyDescent="0.3">
      <c r="A104" s="42" t="s">
        <v>92</v>
      </c>
      <c r="B104" s="43"/>
      <c r="C104" s="43"/>
      <c r="D104" s="43"/>
      <c r="E104" s="43"/>
      <c r="F104" s="43"/>
      <c r="G104" s="43"/>
      <c r="H104" s="43"/>
      <c r="I104" s="44"/>
    </row>
    <row r="105" spans="1:9" ht="64.5" customHeight="1" x14ac:dyDescent="0.3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3">
      <c r="A106" s="3" t="s">
        <v>94</v>
      </c>
      <c r="B106" s="20">
        <v>0</v>
      </c>
      <c r="C106" s="8"/>
      <c r="D106" s="8"/>
      <c r="E106" s="8"/>
      <c r="F106" s="8">
        <v>0</v>
      </c>
      <c r="G106" s="8"/>
      <c r="H106" s="8"/>
      <c r="I106" s="8"/>
    </row>
    <row r="107" spans="1:9" ht="39" customHeight="1" x14ac:dyDescent="0.3">
      <c r="A107" s="3" t="s">
        <v>95</v>
      </c>
      <c r="B107" s="20">
        <v>0</v>
      </c>
      <c r="C107" s="8"/>
      <c r="D107" s="8">
        <v>26078</v>
      </c>
      <c r="E107" s="8"/>
      <c r="F107" s="8">
        <v>19580.2</v>
      </c>
      <c r="G107" s="8"/>
      <c r="H107" s="8"/>
      <c r="I107" s="8"/>
    </row>
    <row r="108" spans="1:9" ht="39" customHeight="1" x14ac:dyDescent="0.3">
      <c r="A108" s="3" t="s">
        <v>96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3">
      <c r="A109" s="3" t="s">
        <v>97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51.75" customHeight="1" x14ac:dyDescent="0.3">
      <c r="A110" s="3" t="s">
        <v>98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3">
      <c r="A111" s="3" t="s">
        <v>99</v>
      </c>
      <c r="B111" s="20">
        <v>0</v>
      </c>
      <c r="C111" s="8"/>
      <c r="D111" s="8">
        <v>0</v>
      </c>
      <c r="E111" s="8"/>
      <c r="F111" s="8">
        <v>0</v>
      </c>
      <c r="G111" s="8"/>
      <c r="H111" s="8"/>
      <c r="I111" s="8"/>
    </row>
    <row r="112" spans="1:9" ht="39" customHeight="1" x14ac:dyDescent="0.3">
      <c r="A112" s="3" t="s">
        <v>100</v>
      </c>
      <c r="B112" s="36">
        <v>-22907</v>
      </c>
      <c r="C112" s="8"/>
      <c r="D112" s="8">
        <v>-15957.4</v>
      </c>
      <c r="E112" s="8"/>
      <c r="F112" s="8">
        <v>-66523</v>
      </c>
      <c r="G112" s="8"/>
      <c r="H112" s="8"/>
      <c r="I112" s="8"/>
    </row>
    <row r="113" spans="1:9" ht="39" customHeight="1" x14ac:dyDescent="0.3">
      <c r="A113" s="3" t="s">
        <v>101</v>
      </c>
      <c r="B113" s="37">
        <v>-22907</v>
      </c>
      <c r="C113" s="7"/>
      <c r="D113" s="7">
        <f t="shared" ref="D113" si="29">SUM(D106:D112)</f>
        <v>10120.6</v>
      </c>
      <c r="E113" s="7"/>
      <c r="F113" s="7">
        <f>SUM(F106:F112)</f>
        <v>-46942.8</v>
      </c>
      <c r="G113" s="7"/>
      <c r="H113" s="7"/>
      <c r="I113" s="8"/>
    </row>
    <row r="114" spans="1:9" x14ac:dyDescent="0.3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3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2025-12-19T12:18:15Z</dcterms:modified>
</cp:coreProperties>
</file>