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4 ИНФОРМАЦИЯ НА САЙТ\2025 год\Исполнение район 2025\"/>
    </mc:Choice>
  </mc:AlternateContent>
  <xr:revisionPtr revIDLastSave="0" documentId="13_ncr:1_{1440480B-CCBD-43AC-8CBC-1815903592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91029"/>
</workbook>
</file>

<file path=xl/calcChain.xml><?xml version="1.0" encoding="utf-8"?>
<calcChain xmlns="http://schemas.openxmlformats.org/spreadsheetml/2006/main">
  <c r="F25" i="1" l="1"/>
  <c r="F81" i="1" l="1"/>
  <c r="B112" i="1"/>
  <c r="B33" i="1"/>
  <c r="B32" i="1" s="1"/>
  <c r="B31" i="1" s="1"/>
  <c r="B25" i="1"/>
  <c r="B19" i="1"/>
  <c r="B14" i="1"/>
  <c r="B12" i="1"/>
  <c r="B11" i="1" s="1"/>
  <c r="B9" i="1"/>
  <c r="B8" i="1" l="1"/>
  <c r="B42" i="1" s="1"/>
  <c r="B43" i="1"/>
  <c r="F55" i="1"/>
  <c r="D55" i="1"/>
  <c r="I56" i="1"/>
  <c r="H56" i="1"/>
  <c r="B96" i="1"/>
  <c r="H40" i="1" l="1"/>
  <c r="I38" i="1"/>
  <c r="H38" i="1"/>
  <c r="H39" i="1"/>
  <c r="H36" i="1"/>
  <c r="H26" i="1"/>
  <c r="F52" i="1" l="1"/>
  <c r="H25" i="1" l="1"/>
  <c r="D52" i="1" l="1"/>
  <c r="I53" i="1"/>
  <c r="H53" i="1"/>
  <c r="I22" i="1"/>
  <c r="H37" i="1"/>
  <c r="D112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7" i="1"/>
  <c r="I58" i="1"/>
  <c r="I59" i="1"/>
  <c r="I61" i="1"/>
  <c r="I62" i="1"/>
  <c r="I63" i="1"/>
  <c r="I65" i="1"/>
  <c r="I66" i="1"/>
  <c r="I67" i="1"/>
  <c r="I68" i="1"/>
  <c r="I69" i="1"/>
  <c r="I70" i="1"/>
  <c r="I72" i="1"/>
  <c r="I74" i="1"/>
  <c r="I75" i="1"/>
  <c r="I76" i="1"/>
  <c r="I77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6" i="1"/>
  <c r="H44" i="1"/>
  <c r="H46" i="1"/>
  <c r="H48" i="1"/>
  <c r="H51" i="1"/>
  <c r="D96" i="1"/>
  <c r="H57" i="1"/>
  <c r="H58" i="1"/>
  <c r="H59" i="1"/>
  <c r="H61" i="1"/>
  <c r="H62" i="1"/>
  <c r="H63" i="1"/>
  <c r="H65" i="1"/>
  <c r="H66" i="1"/>
  <c r="H67" i="1"/>
  <c r="H68" i="1"/>
  <c r="H69" i="1"/>
  <c r="H70" i="1"/>
  <c r="H72" i="1"/>
  <c r="H74" i="1"/>
  <c r="H75" i="1"/>
  <c r="H76" i="1"/>
  <c r="H77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4" i="1"/>
  <c r="H47" i="1"/>
  <c r="H45" i="1"/>
  <c r="F85" i="1"/>
  <c r="D85" i="1"/>
  <c r="F83" i="1"/>
  <c r="D83" i="1"/>
  <c r="D81" i="1"/>
  <c r="F78" i="1"/>
  <c r="D78" i="1"/>
  <c r="F73" i="1"/>
  <c r="D73" i="1"/>
  <c r="F71" i="1"/>
  <c r="D71" i="1"/>
  <c r="F64" i="1"/>
  <c r="D64" i="1"/>
  <c r="F60" i="1"/>
  <c r="D60" i="1"/>
  <c r="I52" i="1"/>
  <c r="F50" i="1"/>
  <c r="F43" i="1"/>
  <c r="D50" i="1"/>
  <c r="D43" i="1"/>
  <c r="D88" i="1" l="1"/>
  <c r="H8" i="1"/>
  <c r="I50" i="1"/>
  <c r="I71" i="1"/>
  <c r="I83" i="1"/>
  <c r="F42" i="1"/>
  <c r="I96" i="1"/>
  <c r="I8" i="1"/>
  <c r="I60" i="1"/>
  <c r="I78" i="1"/>
  <c r="I43" i="1"/>
  <c r="I55" i="1"/>
  <c r="I64" i="1"/>
  <c r="I73" i="1"/>
  <c r="I81" i="1"/>
  <c r="I85" i="1"/>
  <c r="D31" i="1"/>
  <c r="I31" i="1" s="1"/>
  <c r="H32" i="1"/>
  <c r="H31" i="1"/>
  <c r="H96" i="1"/>
  <c r="B85" i="1"/>
  <c r="H85" i="1" s="1"/>
  <c r="B83" i="1"/>
  <c r="H83" i="1" s="1"/>
  <c r="B81" i="1"/>
  <c r="H81" i="1" s="1"/>
  <c r="B78" i="1"/>
  <c r="H78" i="1" s="1"/>
  <c r="B73" i="1"/>
  <c r="H73" i="1" s="1"/>
  <c r="B71" i="1"/>
  <c r="H71" i="1" s="1"/>
  <c r="B64" i="1"/>
  <c r="H64" i="1" s="1"/>
  <c r="B60" i="1"/>
  <c r="H60" i="1" s="1"/>
  <c r="B55" i="1"/>
  <c r="H55" i="1" s="1"/>
  <c r="B52" i="1"/>
  <c r="H52" i="1" s="1"/>
  <c r="B50" i="1"/>
  <c r="H50" i="1" s="1"/>
  <c r="H43" i="1"/>
  <c r="F88" i="1"/>
  <c r="E53" i="1" l="1"/>
  <c r="E56" i="1"/>
  <c r="G53" i="1"/>
  <c r="G56" i="1"/>
  <c r="I88" i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1" i="1"/>
  <c r="G64" i="1"/>
  <c r="G45" i="1"/>
  <c r="E43" i="1"/>
  <c r="G79" i="1"/>
  <c r="G85" i="1"/>
  <c r="G76" i="1"/>
  <c r="G84" i="1"/>
  <c r="G75" i="1"/>
  <c r="G44" i="1"/>
  <c r="G60" i="1"/>
  <c r="G58" i="1"/>
  <c r="G87" i="1"/>
  <c r="G80" i="1"/>
  <c r="G68" i="1"/>
  <c r="G50" i="1"/>
  <c r="F102" i="1"/>
  <c r="F112" i="1" s="1"/>
  <c r="G83" i="1"/>
  <c r="G77" i="1"/>
  <c r="G66" i="1"/>
  <c r="G55" i="1"/>
  <c r="G86" i="1"/>
  <c r="G82" i="1"/>
  <c r="G78" i="1"/>
  <c r="G70" i="1"/>
  <c r="G62" i="1"/>
  <c r="G52" i="1"/>
  <c r="G48" i="1"/>
  <c r="G46" i="1"/>
  <c r="E70" i="1"/>
  <c r="E80" i="1"/>
  <c r="E82" i="1"/>
  <c r="E67" i="1"/>
  <c r="E61" i="1"/>
  <c r="E55" i="1"/>
  <c r="E74" i="1"/>
  <c r="G74" i="1" s="1"/>
  <c r="E92" i="1"/>
  <c r="G92" i="1" s="1"/>
  <c r="E73" i="1"/>
  <c r="G73" i="1" s="1"/>
  <c r="E68" i="1"/>
  <c r="E64" i="1"/>
  <c r="E51" i="1"/>
  <c r="E84" i="1"/>
  <c r="E76" i="1"/>
  <c r="E72" i="1"/>
  <c r="G72" i="1" s="1"/>
  <c r="E69" i="1"/>
  <c r="E63" i="1"/>
  <c r="E54" i="1"/>
  <c r="E45" i="1"/>
  <c r="E99" i="1"/>
  <c r="G99" i="1" s="1"/>
  <c r="E86" i="1"/>
  <c r="E78" i="1"/>
  <c r="E71" i="1"/>
  <c r="E66" i="1"/>
  <c r="E58" i="1"/>
  <c r="E48" i="1"/>
  <c r="E96" i="1"/>
  <c r="G96" i="1" s="1"/>
  <c r="E46" i="1"/>
  <c r="E98" i="1"/>
  <c r="G98" i="1" s="1"/>
  <c r="E95" i="1"/>
  <c r="G95" i="1" s="1"/>
  <c r="E91" i="1"/>
  <c r="G91" i="1" s="1"/>
  <c r="E65" i="1"/>
  <c r="E60" i="1"/>
  <c r="E57" i="1"/>
  <c r="E50" i="1"/>
  <c r="E47" i="1"/>
  <c r="E101" i="1"/>
  <c r="G101" i="1" s="1"/>
  <c r="E94" i="1"/>
  <c r="G94" i="1" s="1"/>
  <c r="E90" i="1"/>
  <c r="G90" i="1" s="1"/>
  <c r="E62" i="1"/>
  <c r="E59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G43" i="1"/>
  <c r="E87" i="1"/>
  <c r="E85" i="1"/>
  <c r="E83" i="1"/>
  <c r="E81" i="1"/>
  <c r="E79" i="1"/>
  <c r="E77" i="1"/>
  <c r="E75" i="1"/>
  <c r="G71" i="1"/>
  <c r="G69" i="1"/>
  <c r="G67" i="1"/>
  <c r="G65" i="1"/>
  <c r="G63" i="1"/>
  <c r="G61" i="1"/>
  <c r="G59" i="1"/>
  <c r="G57" i="1"/>
  <c r="G54" i="1"/>
  <c r="G51" i="1"/>
  <c r="G49" i="1"/>
  <c r="G47" i="1"/>
  <c r="C53" i="1" l="1"/>
  <c r="C56" i="1"/>
  <c r="D102" i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8" i="1"/>
  <c r="C101" i="1"/>
  <c r="C90" i="1"/>
  <c r="C57" i="1"/>
  <c r="C89" i="1"/>
  <c r="C91" i="1"/>
  <c r="C43" i="1"/>
  <c r="C58" i="1"/>
  <c r="C54" i="1"/>
  <c r="C73" i="1"/>
  <c r="C50" i="1"/>
  <c r="C64" i="1"/>
  <c r="C76" i="1"/>
  <c r="C77" i="1"/>
  <c r="C94" i="1"/>
  <c r="C61" i="1"/>
  <c r="C84" i="1"/>
  <c r="C86" i="1"/>
  <c r="C99" i="1"/>
  <c r="C49" i="1"/>
  <c r="C68" i="1"/>
  <c r="C92" i="1"/>
  <c r="C44" i="1"/>
  <c r="C46" i="1"/>
  <c r="C70" i="1"/>
  <c r="C93" i="1"/>
  <c r="C45" i="1"/>
  <c r="C60" i="1"/>
  <c r="C82" i="1"/>
  <c r="C55" i="1"/>
  <c r="C85" i="1"/>
  <c r="C69" i="1"/>
  <c r="C51" i="1"/>
  <c r="C72" i="1"/>
  <c r="C74" i="1"/>
  <c r="C97" i="1"/>
  <c r="C62" i="1"/>
  <c r="C52" i="1"/>
  <c r="C75" i="1"/>
  <c r="C98" i="1"/>
  <c r="C63" i="1"/>
  <c r="C66" i="1"/>
  <c r="C87" i="1"/>
  <c r="C78" i="1"/>
  <c r="C81" i="1"/>
  <c r="C65" i="1"/>
  <c r="C47" i="1"/>
  <c r="C96" i="1"/>
  <c r="C79" i="1"/>
  <c r="B102" i="1"/>
  <c r="C83" i="1"/>
  <c r="C59" i="1"/>
  <c r="C80" i="1"/>
  <c r="C67" i="1"/>
  <c r="C48" i="1"/>
  <c r="C71" i="1"/>
  <c r="C95" i="1"/>
  <c r="C100" i="1"/>
  <c r="C42" i="1" l="1"/>
  <c r="C88" i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<sst xmlns="http://schemas.openxmlformats.org/spreadsheetml/2006/main" count="119" uniqueCount="117">
  <si>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</si>
  <si>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</si>
  <si>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</si>
  <si>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</si>
  <si>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</si>
  <si>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</si>
  <si>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</si>
  <si>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</si>
  <si>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</si>
  <si>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</si>
  <si>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</si>
  <si>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</si>
  <si>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</si>
  <si>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</si>
  <si>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</si>
  <si>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</si>
  <si>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</si>
  <si>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</si>
  <si>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</si>
  <si>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</si>
  <si>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</si>
  <si>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</si>
  <si>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</si>
  <si>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</si>
  <si>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</si>
  <si>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</si>
  <si>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</si>
  <si>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</si>
  <si>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</si>
  <si>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</si>
  <si>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</si>
  <si>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</si>
  <si>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</si>
  <si>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</si>
  <si>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</si>
  <si>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</si>
  <si>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</si>
  <si>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</si>
  <si>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</si>
  <si>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</si>
  <si>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</si>
  <si>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</si>
  <si>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</si>
  <si>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</si>
  <si>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</si>
  <si>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</si>
  <si>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</si>
  <si>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</si>
  <si>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</si>
  <si>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</si>
  <si>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</si>
  <si>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</si>
  <si>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</si>
  <si>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</si>
  <si>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</si>
  <si>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</si>
  <si>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</si>
  <si>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</si>
  <si>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</si>
  <si>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</si>
  <si>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</si>
  <si>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</si>
  <si>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</si>
  <si>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</si>
  <si>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</si>
  <si>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</si>
  <si>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</si>
  <si>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</si>
  <si>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</si>
  <si>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</si>
  <si>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</si>
  <si>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</si>
  <si>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</si>
  <si>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</si>
  <si>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</si>
  <si>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</si>
  <si>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</si>
  <si>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</si>
  <si>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</si>
  <si>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</si>
  <si>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</si>
  <si>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</si>
  <si>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</si>
  <si>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</si>
  <si>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</si>
  <si>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</si>
  <si>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</si>
  <si>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</si>
  <si>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</si>
  <si>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</si>
  <si>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</si>
  <si>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</si>
  <si>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</si>
  <si>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</si>
  <si>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</si>
  <si>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</si>
  <si>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</si>
  <si>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</si>
  <si>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</si>
  <si>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</si>
  <si>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</si>
  <si>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</si>
  <si>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</si>
  <si>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</si>
  <si>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</si>
  <si>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</si>
  <si>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</si>
  <si>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</si>
  <si>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</si>
  <si>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</si>
  <si>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</si>
  <si>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</si>
  <si>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Общеэкономические вопросы</t>
  </si>
  <si>
    <t>Информация об исполнении бюджета Пряжинского национального муниципального района за январь-октябрь 2025 года</t>
  </si>
  <si>
    <t>Факт на 01.11.2024 (отчетный) год</t>
  </si>
  <si>
    <t>План на 2025 год по состоянию на 01.11.2025 (текущий) год</t>
  </si>
  <si>
    <t>Факт на 01.11.2025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</si>
</sst>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88" workbookViewId="0">
      <selection activeCell="F92" sqref="F9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2" t="s">
        <v>113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114</v>
      </c>
      <c r="C5" s="11" t="s">
        <v>2</v>
      </c>
      <c r="D5" s="2" t="s">
        <v>115</v>
      </c>
      <c r="E5" s="2" t="s">
        <v>2</v>
      </c>
      <c r="F5" s="2" t="s">
        <v>116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25">
      <c r="A8" s="3" t="s">
        <v>8</v>
      </c>
      <c r="B8" s="15">
        <f t="shared" ref="B8" si="0">B9+B11+B14+B19+B22+B23+B24+B25+B27+B28+B29+B30</f>
        <v>155468</v>
      </c>
      <c r="C8" s="15">
        <f>B8/B42*100</f>
        <v>31.801241219618959</v>
      </c>
      <c r="D8" s="15">
        <f>D9+D11+D14+D19+D22+D23+D24+D25+D27+D28+D29+D30</f>
        <v>226423</v>
      </c>
      <c r="E8" s="15">
        <f>D8/D42*100</f>
        <v>33.128059718088956</v>
      </c>
      <c r="F8" s="15">
        <f>F9+F11+F14+F19+F22+F23+F24+F25+F27+F28+F29+F30</f>
        <v>205541</v>
      </c>
      <c r="G8" s="10">
        <f>F8/F42*100</f>
        <v>31.859560689269266</v>
      </c>
      <c r="H8" s="10">
        <f>F8/B8*100-100</f>
        <v>32.207914168832161</v>
      </c>
      <c r="I8" s="10">
        <f>F8/D8*100</f>
        <v>90.777438687765823</v>
      </c>
    </row>
    <row r="9" spans="1:9" ht="26.25" customHeight="1" x14ac:dyDescent="0.25">
      <c r="A9" s="3" t="s">
        <v>9</v>
      </c>
      <c r="B9" s="15">
        <f>B10</f>
        <v>114026</v>
      </c>
      <c r="C9" s="15">
        <f>B9/B42*100</f>
        <v>23.324210328223632</v>
      </c>
      <c r="D9" s="15">
        <f>D10</f>
        <v>155821</v>
      </c>
      <c r="E9" s="15">
        <f>D9/D42*100</f>
        <v>22.798246615106851</v>
      </c>
      <c r="F9" s="15">
        <f>F10</f>
        <v>135562</v>
      </c>
      <c r="G9" s="10">
        <f>F9/F42*100</f>
        <v>21.012575428545745</v>
      </c>
      <c r="H9" s="10">
        <f t="shared" ref="H9:H42" si="1">F9/B9*100-100</f>
        <v>18.88692052689737</v>
      </c>
      <c r="I9" s="10">
        <f t="shared" ref="I9:I42" si="2">F9/D9*100</f>
        <v>86.998543200210491</v>
      </c>
    </row>
    <row r="10" spans="1:9" ht="26.25" customHeight="1" x14ac:dyDescent="0.25">
      <c r="A10" s="3" t="s">
        <v>10</v>
      </c>
      <c r="B10" s="15">
        <v>114026</v>
      </c>
      <c r="C10" s="15">
        <f>B10/B42*100</f>
        <v>23.324210328223632</v>
      </c>
      <c r="D10" s="15">
        <v>155821</v>
      </c>
      <c r="E10" s="15">
        <f>D10/D42*100</f>
        <v>22.798246615106851</v>
      </c>
      <c r="F10" s="15">
        <v>135562</v>
      </c>
      <c r="G10" s="10">
        <f>F10/F42*100</f>
        <v>21.012575428545745</v>
      </c>
      <c r="H10" s="10">
        <f t="shared" si="1"/>
        <v>18.88692052689737</v>
      </c>
      <c r="I10" s="10">
        <f t="shared" si="2"/>
        <v>86.998543200210491</v>
      </c>
    </row>
    <row r="11" spans="1:9" ht="64.5" customHeight="1" x14ac:dyDescent="0.25">
      <c r="A11" s="3" t="s">
        <v>11</v>
      </c>
      <c r="B11" s="15">
        <f>B12</f>
        <v>2923</v>
      </c>
      <c r="C11" s="15">
        <f>B11/B42*100</f>
        <v>0.59790457254834573</v>
      </c>
      <c r="D11" s="15">
        <f>D12</f>
        <v>3758</v>
      </c>
      <c r="E11" s="15">
        <f>D11/D42*100</f>
        <v>0.54983481545858093</v>
      </c>
      <c r="F11" s="15">
        <f>F12</f>
        <v>2948</v>
      </c>
      <c r="G11" s="10">
        <f>F11/F42*100</f>
        <v>0.45695012144518998</v>
      </c>
      <c r="H11" s="10">
        <f t="shared" si="1"/>
        <v>0.85528566541223938</v>
      </c>
      <c r="I11" s="10">
        <f t="shared" si="2"/>
        <v>78.445981905268752</v>
      </c>
    </row>
    <row r="12" spans="1:9" ht="26.25" customHeight="1" x14ac:dyDescent="0.25">
      <c r="A12" s="3" t="s">
        <v>12</v>
      </c>
      <c r="B12" s="15">
        <f>B13</f>
        <v>2923</v>
      </c>
      <c r="C12" s="15">
        <f>B12/B42*100</f>
        <v>0.59790457254834573</v>
      </c>
      <c r="D12" s="15">
        <f>D13</f>
        <v>3758</v>
      </c>
      <c r="E12" s="15">
        <f>D12/D42*100</f>
        <v>0.54983481545858093</v>
      </c>
      <c r="F12" s="15">
        <f>F13</f>
        <v>2948</v>
      </c>
      <c r="G12" s="10">
        <f>F12/F42*100</f>
        <v>0.45695012144518998</v>
      </c>
      <c r="H12" s="10">
        <f t="shared" si="1"/>
        <v>0.85528566541223938</v>
      </c>
      <c r="I12" s="10">
        <f t="shared" si="2"/>
        <v>78.445981905268752</v>
      </c>
    </row>
    <row r="13" spans="1:9" ht="26.25" customHeight="1" x14ac:dyDescent="0.25">
      <c r="A13" s="3" t="s">
        <v>13</v>
      </c>
      <c r="B13" s="15">
        <v>2923</v>
      </c>
      <c r="C13" s="15">
        <f>B13/B42*100</f>
        <v>0.59790457254834573</v>
      </c>
      <c r="D13" s="15">
        <v>3758</v>
      </c>
      <c r="E13" s="15">
        <f>D13/D42*100</f>
        <v>0.54983481545858093</v>
      </c>
      <c r="F13" s="15">
        <v>2948</v>
      </c>
      <c r="G13" s="10">
        <f>F13/F42*100</f>
        <v>0.45695012144518998</v>
      </c>
      <c r="H13" s="10">
        <f t="shared" si="1"/>
        <v>0.85528566541223938</v>
      </c>
      <c r="I13" s="10">
        <f t="shared" si="2"/>
        <v>78.445981905268752</v>
      </c>
    </row>
    <row r="14" spans="1:9" ht="26.25" customHeight="1" x14ac:dyDescent="0.25">
      <c r="A14" s="3" t="s">
        <v>14</v>
      </c>
      <c r="B14" s="15">
        <f>B15+B16+B17+B18</f>
        <v>3833</v>
      </c>
      <c r="C14" s="15">
        <f>B14/B42*100</f>
        <v>0.78404660505569934</v>
      </c>
      <c r="D14" s="15">
        <f>D15+D16+D17+D18</f>
        <v>5006</v>
      </c>
      <c r="E14" s="15">
        <f>D14/D42*100</f>
        <v>0.7324303049988441</v>
      </c>
      <c r="F14" s="15">
        <f>F15+F16+F17+F18</f>
        <v>5206</v>
      </c>
      <c r="G14" s="10">
        <f>F14/F42*100</f>
        <v>0.80694787389540679</v>
      </c>
      <c r="H14" s="10">
        <f t="shared" si="1"/>
        <v>35.820506130967885</v>
      </c>
      <c r="I14" s="10">
        <f t="shared" si="2"/>
        <v>103.99520575309629</v>
      </c>
    </row>
    <row r="15" spans="1:9" ht="39" customHeight="1" x14ac:dyDescent="0.25">
      <c r="A15" s="3" t="s">
        <v>15</v>
      </c>
      <c r="B15" s="15">
        <v>2427</v>
      </c>
      <c r="C15" s="15">
        <f>B15/B42*100</f>
        <v>0.49644693724763433</v>
      </c>
      <c r="D15" s="15">
        <v>2257</v>
      </c>
      <c r="E15" s="15">
        <f>D15/D42*100</f>
        <v>0.33022277234965863</v>
      </c>
      <c r="F15" s="15">
        <v>2509</v>
      </c>
      <c r="G15" s="10">
        <f>F15/F42*100</f>
        <v>0.38890361421505487</v>
      </c>
      <c r="H15" s="10">
        <f t="shared" si="1"/>
        <v>3.3786567779151113</v>
      </c>
      <c r="I15" s="10">
        <f t="shared" si="2"/>
        <v>111.16526362428002</v>
      </c>
    </row>
    <row r="16" spans="1:9" ht="39" customHeight="1" x14ac:dyDescent="0.25">
      <c r="A16" s="3" t="s">
        <v>103</v>
      </c>
      <c r="B16" s="15">
        <v>14</v>
      </c>
      <c r="C16" s="15">
        <f>B16/B42*100</f>
        <v>2.8637235770362095E-3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 x14ac:dyDescent="0.25">
      <c r="A17" s="3" t="s">
        <v>104</v>
      </c>
      <c r="B17" s="15">
        <v>453</v>
      </c>
      <c r="C17" s="15">
        <f>B17/B42*100</f>
        <v>9.2661912885528788E-2</v>
      </c>
      <c r="D17" s="15">
        <v>1399</v>
      </c>
      <c r="E17" s="15">
        <f>D17/D42*100</f>
        <v>0.20468837329072773</v>
      </c>
      <c r="F17" s="15">
        <v>1399</v>
      </c>
      <c r="G17" s="10">
        <f>F17/F42*100</f>
        <v>0.21684980322314137</v>
      </c>
      <c r="H17" s="10"/>
      <c r="I17" s="10">
        <f t="shared" si="2"/>
        <v>100</v>
      </c>
    </row>
    <row r="18" spans="1:9" ht="38.25" customHeight="1" x14ac:dyDescent="0.25">
      <c r="A18" s="3" t="s">
        <v>105</v>
      </c>
      <c r="B18" s="15">
        <v>939</v>
      </c>
      <c r="C18" s="15">
        <f>B18/B42*100</f>
        <v>0.19207403134550008</v>
      </c>
      <c r="D18" s="15">
        <v>1350</v>
      </c>
      <c r="E18" s="15">
        <f>D18/D42*100</f>
        <v>0.19751915935845776</v>
      </c>
      <c r="F18" s="15">
        <v>1298</v>
      </c>
      <c r="G18" s="10">
        <f>F18/F42*100</f>
        <v>0.20119445645721051</v>
      </c>
      <c r="H18" s="10">
        <f t="shared" si="1"/>
        <v>38.232161874334395</v>
      </c>
      <c r="I18" s="10">
        <f t="shared" si="2"/>
        <v>96.148148148148152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3135</v>
      </c>
      <c r="C22" s="15">
        <f>B22/B42*100</f>
        <v>0.64126952957203698</v>
      </c>
      <c r="D22" s="15">
        <v>6000</v>
      </c>
      <c r="E22" s="15">
        <f>D22/D42*100</f>
        <v>0.87786293048203456</v>
      </c>
      <c r="F22" s="15">
        <v>6720</v>
      </c>
      <c r="G22" s="10">
        <f>F22/F42*100</f>
        <v>1.0416230719510438</v>
      </c>
      <c r="H22" s="10">
        <f t="shared" si="1"/>
        <v>114.35406698564594</v>
      </c>
      <c r="I22" s="10">
        <f t="shared" si="2"/>
        <v>112.00000000000001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12200</v>
      </c>
      <c r="C24" s="15">
        <f>B24/B42*100</f>
        <v>2.4955305457029828</v>
      </c>
      <c r="D24" s="15">
        <v>16871</v>
      </c>
      <c r="E24" s="15">
        <f>D24/D42*100</f>
        <v>2.4684042500270675</v>
      </c>
      <c r="F24" s="15">
        <v>18964</v>
      </c>
      <c r="G24" s="10">
        <f>F24/F42*100</f>
        <v>2.9394851095951773</v>
      </c>
      <c r="H24" s="10">
        <f t="shared" si="1"/>
        <v>55.442622950819668</v>
      </c>
      <c r="I24" s="10">
        <f t="shared" si="2"/>
        <v>112.40590362159919</v>
      </c>
    </row>
    <row r="25" spans="1:9" ht="50.25" customHeight="1" x14ac:dyDescent="0.25">
      <c r="A25" s="3" t="s">
        <v>20</v>
      </c>
      <c r="B25" s="15">
        <f>B26</f>
        <v>353</v>
      </c>
      <c r="C25" s="15">
        <f>B25/B42*100</f>
        <v>7.2206744478127291E-2</v>
      </c>
      <c r="D25" s="15">
        <f>D26</f>
        <v>500</v>
      </c>
      <c r="E25" s="15">
        <f>D25/D42*100</f>
        <v>7.3155244206836209E-2</v>
      </c>
      <c r="F25" s="15">
        <f>F26</f>
        <v>473</v>
      </c>
      <c r="G25" s="10">
        <f>F25/F42*100</f>
        <v>7.3316623963220792E-2</v>
      </c>
      <c r="H25" s="10">
        <f t="shared" si="1"/>
        <v>33.994334277620396</v>
      </c>
      <c r="I25" s="10">
        <f t="shared" si="2"/>
        <v>94.6</v>
      </c>
    </row>
    <row r="26" spans="1:9" ht="39" customHeight="1" x14ac:dyDescent="0.25">
      <c r="A26" s="3" t="s">
        <v>21</v>
      </c>
      <c r="B26" s="15">
        <v>353</v>
      </c>
      <c r="C26" s="15">
        <f>B26/B42*100</f>
        <v>7.2206744478127291E-2</v>
      </c>
      <c r="D26" s="15">
        <v>500</v>
      </c>
      <c r="E26" s="15">
        <f>D26/D42*100</f>
        <v>7.3155244206836209E-2</v>
      </c>
      <c r="F26" s="15">
        <v>473</v>
      </c>
      <c r="G26" s="10">
        <f>F26/F42*100</f>
        <v>7.3316623963220792E-2</v>
      </c>
      <c r="H26" s="10">
        <f t="shared" si="1"/>
        <v>33.994334277620396</v>
      </c>
      <c r="I26" s="10">
        <f t="shared" si="2"/>
        <v>94.6</v>
      </c>
    </row>
    <row r="27" spans="1:9" ht="51.75" customHeight="1" x14ac:dyDescent="0.25">
      <c r="A27" s="3" t="s">
        <v>22</v>
      </c>
      <c r="B27" s="15">
        <v>10423</v>
      </c>
      <c r="C27" s="15">
        <f>B27/B42*100</f>
        <v>2.1320422031034583</v>
      </c>
      <c r="D27" s="15">
        <v>12458</v>
      </c>
      <c r="E27" s="15">
        <f>D27/D42*100</f>
        <v>1.8227360646575312</v>
      </c>
      <c r="F27" s="15">
        <v>8585</v>
      </c>
      <c r="G27" s="10">
        <f>F27/F42*100</f>
        <v>1.3307044751041235</v>
      </c>
      <c r="H27" s="10">
        <f t="shared" si="1"/>
        <v>-17.634078480283989</v>
      </c>
      <c r="I27" s="10">
        <f t="shared" si="2"/>
        <v>68.911542783753404</v>
      </c>
    </row>
    <row r="28" spans="1:9" ht="39" customHeight="1" x14ac:dyDescent="0.25">
      <c r="A28" s="3" t="s">
        <v>23</v>
      </c>
      <c r="B28" s="15">
        <v>7637</v>
      </c>
      <c r="C28" s="15">
        <f>B28/B42*100</f>
        <v>1.5621612112732524</v>
      </c>
      <c r="D28" s="15">
        <v>24030</v>
      </c>
      <c r="E28" s="15">
        <f>D28/D42*100</f>
        <v>3.5158410365805484</v>
      </c>
      <c r="F28" s="15">
        <v>25601</v>
      </c>
      <c r="G28" s="10">
        <f>F28/F42*100</f>
        <v>3.9682428965801591</v>
      </c>
      <c r="H28" s="10">
        <f t="shared" si="1"/>
        <v>235.22325520492342</v>
      </c>
      <c r="I28" s="10">
        <f t="shared" si="2"/>
        <v>106.53766125676239</v>
      </c>
    </row>
    <row r="29" spans="1:9" ht="26.25" customHeight="1" x14ac:dyDescent="0.25">
      <c r="A29" s="3" t="s">
        <v>24</v>
      </c>
      <c r="B29" s="15">
        <v>820</v>
      </c>
      <c r="C29" s="15">
        <f>B29/B42*100</f>
        <v>0.16773238094069229</v>
      </c>
      <c r="D29" s="15">
        <v>1823</v>
      </c>
      <c r="E29" s="15">
        <f>D29/D42*100</f>
        <v>0.26672402037812482</v>
      </c>
      <c r="F29" s="15">
        <v>1352</v>
      </c>
      <c r="G29" s="10">
        <f>F29/F42*100</f>
        <v>0.20956464185681714</v>
      </c>
      <c r="H29" s="10">
        <f t="shared" si="1"/>
        <v>64.878048780487802</v>
      </c>
      <c r="I29" s="10">
        <f t="shared" si="2"/>
        <v>74.163466812945686</v>
      </c>
    </row>
    <row r="30" spans="1:9" ht="26.25" customHeight="1" x14ac:dyDescent="0.25">
      <c r="A30" s="3" t="s">
        <v>25</v>
      </c>
      <c r="B30" s="15">
        <v>118</v>
      </c>
      <c r="C30" s="15">
        <f>B30/B42*100</f>
        <v>2.413709872073377E-2</v>
      </c>
      <c r="D30" s="15">
        <v>156</v>
      </c>
      <c r="E30" s="15">
        <f>D30/D42*100</f>
        <v>2.2824436192532899E-2</v>
      </c>
      <c r="F30" s="15">
        <v>130</v>
      </c>
      <c r="G30" s="10">
        <f>F30/F42*100</f>
        <v>2.0150446332386263E-2</v>
      </c>
      <c r="H30" s="10">
        <f t="shared" si="1"/>
        <v>10.169491525423723</v>
      </c>
      <c r="I30" s="10">
        <f t="shared" si="2"/>
        <v>83.333333333333343</v>
      </c>
    </row>
    <row r="31" spans="1:9" ht="26.25" customHeight="1" x14ac:dyDescent="0.25">
      <c r="A31" s="3" t="s">
        <v>26</v>
      </c>
      <c r="B31" s="15">
        <f t="shared" ref="B31" si="3">B32+B39+B40+B41</f>
        <v>333406</v>
      </c>
      <c r="C31" s="15">
        <f>B31/B42*100</f>
        <v>68.198758780381041</v>
      </c>
      <c r="D31" s="15">
        <f>D32+D39+D40+D41</f>
        <v>457055</v>
      </c>
      <c r="E31" s="15">
        <f>D31/D42*100</f>
        <v>66.871940281911051</v>
      </c>
      <c r="F31" s="15">
        <f t="shared" ref="F31" si="4">F32+F39+F40+F41</f>
        <v>439606</v>
      </c>
      <c r="G31" s="10">
        <f>F31/F42*100</f>
        <v>68.140439310730741</v>
      </c>
      <c r="H31" s="10">
        <f t="shared" si="1"/>
        <v>31.85305603378464</v>
      </c>
      <c r="I31" s="10">
        <f t="shared" si="2"/>
        <v>96.182297535307569</v>
      </c>
    </row>
    <row r="32" spans="1:9" ht="64.5" customHeight="1" x14ac:dyDescent="0.25">
      <c r="A32" s="3" t="s">
        <v>27</v>
      </c>
      <c r="B32" s="15">
        <f t="shared" ref="B32" si="5">B33+B36+B37+B38</f>
        <v>334180</v>
      </c>
      <c r="C32" s="15">
        <f>B32/B42*100</f>
        <v>68.357081783854326</v>
      </c>
      <c r="D32" s="15">
        <f>D33+D36+D37+D38</f>
        <v>457163</v>
      </c>
      <c r="E32" s="15">
        <f>D32/D42*100</f>
        <v>66.887741814659734</v>
      </c>
      <c r="F32" s="15">
        <f t="shared" ref="F32" si="6">F33+F36+F37+F38</f>
        <v>439699</v>
      </c>
      <c r="G32" s="10">
        <f>F32/F42*100</f>
        <v>68.154854630030059</v>
      </c>
      <c r="H32" s="10">
        <f t="shared" si="1"/>
        <v>31.5754982344844</v>
      </c>
      <c r="I32" s="10">
        <f t="shared" si="2"/>
        <v>96.179918322348925</v>
      </c>
    </row>
    <row r="33" spans="1:9" ht="39" customHeight="1" x14ac:dyDescent="0.25">
      <c r="A33" s="3" t="s">
        <v>28</v>
      </c>
      <c r="B33" s="15">
        <f>B34+B35</f>
        <v>54807</v>
      </c>
      <c r="C33" s="15">
        <f>B33/B42*100</f>
        <v>11.210864149044539</v>
      </c>
      <c r="D33" s="15">
        <f>D34+D35</f>
        <v>72338</v>
      </c>
      <c r="E33" s="15">
        <f>D33/D42*100</f>
        <v>10.583808110868235</v>
      </c>
      <c r="F33" s="15">
        <f>F34+F35</f>
        <v>66310</v>
      </c>
      <c r="G33" s="10">
        <f>F33/F42*100</f>
        <v>10.278277663850254</v>
      </c>
      <c r="H33" s="10">
        <f t="shared" si="1"/>
        <v>20.988194938602732</v>
      </c>
      <c r="I33" s="10">
        <f t="shared" si="2"/>
        <v>91.6668970665487</v>
      </c>
    </row>
    <row r="34" spans="1:9" ht="39" customHeight="1" x14ac:dyDescent="0.25">
      <c r="A34" s="3" t="s">
        <v>29</v>
      </c>
      <c r="B34" s="15">
        <v>54807</v>
      </c>
      <c r="C34" s="15">
        <f>B34/B42*100</f>
        <v>11.210864149044539</v>
      </c>
      <c r="D34" s="15">
        <v>72338</v>
      </c>
      <c r="E34" s="15">
        <f>D34/D42*100</f>
        <v>10.583808110868235</v>
      </c>
      <c r="F34" s="15">
        <v>66310</v>
      </c>
      <c r="G34" s="10">
        <f>F34/F42*100</f>
        <v>10.278277663850254</v>
      </c>
      <c r="H34" s="10">
        <f t="shared" si="1"/>
        <v>20.988194938602732</v>
      </c>
      <c r="I34" s="10">
        <f t="shared" si="2"/>
        <v>91.6668970665487</v>
      </c>
    </row>
    <row r="35" spans="1:9" ht="32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 x14ac:dyDescent="0.25">
      <c r="A36" s="18" t="s">
        <v>109</v>
      </c>
      <c r="B36" s="15">
        <v>39527</v>
      </c>
      <c r="C36" s="15">
        <f>B36/B42*100</f>
        <v>8.0853144163935902</v>
      </c>
      <c r="D36" s="15">
        <v>50868</v>
      </c>
      <c r="E36" s="15">
        <f>D36/D42*100</f>
        <v>7.4425219246266883</v>
      </c>
      <c r="F36" s="15">
        <v>101532</v>
      </c>
      <c r="G36" s="10">
        <f>F36/F42*100</f>
        <v>15.737808592460322</v>
      </c>
      <c r="H36" s="10">
        <f t="shared" si="1"/>
        <v>156.86745768715053</v>
      </c>
      <c r="I36" s="10">
        <f t="shared" si="2"/>
        <v>199.59896201934419</v>
      </c>
    </row>
    <row r="37" spans="1:9" ht="32.25" customHeight="1" x14ac:dyDescent="0.25">
      <c r="A37" s="18" t="s">
        <v>110</v>
      </c>
      <c r="B37" s="15">
        <v>224909</v>
      </c>
      <c r="C37" s="15">
        <f>B37/B42*100</f>
        <v>46.005514713402633</v>
      </c>
      <c r="D37" s="15">
        <v>307718</v>
      </c>
      <c r="E37" s="15">
        <f>D37/D42*100</f>
        <v>45.022370873678454</v>
      </c>
      <c r="F37" s="15">
        <v>252842</v>
      </c>
      <c r="G37" s="10">
        <f>F37/F42*100</f>
        <v>39.191378089024667</v>
      </c>
      <c r="H37" s="10">
        <f t="shared" si="1"/>
        <v>12.419689741184214</v>
      </c>
      <c r="I37" s="10">
        <f t="shared" si="2"/>
        <v>82.166789073112398</v>
      </c>
    </row>
    <row r="38" spans="1:9" ht="26.25" customHeight="1" x14ac:dyDescent="0.25">
      <c r="A38" s="3" t="s">
        <v>30</v>
      </c>
      <c r="B38" s="15">
        <v>14937</v>
      </c>
      <c r="C38" s="15">
        <f>B38/B42*100</f>
        <v>3.0553885050135619</v>
      </c>
      <c r="D38" s="15">
        <v>26239</v>
      </c>
      <c r="E38" s="15">
        <f>D38/D42*100</f>
        <v>3.839040905486351</v>
      </c>
      <c r="F38" s="15">
        <v>19015</v>
      </c>
      <c r="G38" s="10">
        <f>F38/F42*100</f>
        <v>2.9473902846948059</v>
      </c>
      <c r="H38" s="10">
        <f t="shared" si="1"/>
        <v>27.301332262167776</v>
      </c>
      <c r="I38" s="10">
        <f t="shared" si="2"/>
        <v>72.468462974960929</v>
      </c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 t="e">
        <f t="shared" si="1"/>
        <v>#DIV/0!</v>
      </c>
      <c r="I39" s="10"/>
    </row>
    <row r="40" spans="1:9" ht="64.5" customHeight="1" x14ac:dyDescent="0.25">
      <c r="A40" s="3" t="s">
        <v>32</v>
      </c>
      <c r="B40" s="15">
        <v>395</v>
      </c>
      <c r="C40" s="15">
        <f>B40/B42*100</f>
        <v>8.0797915209235918E-2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 x14ac:dyDescent="0.25">
      <c r="A41" s="3" t="s">
        <v>33</v>
      </c>
      <c r="B41" s="15">
        <v>-1169</v>
      </c>
      <c r="C41" s="15">
        <f>B41/B42*100</f>
        <v>-0.2391209186825235</v>
      </c>
      <c r="D41" s="15">
        <v>-108</v>
      </c>
      <c r="E41" s="15">
        <f>D41/D42*100</f>
        <v>-1.5801532748676621E-2</v>
      </c>
      <c r="F41" s="15">
        <v>-93</v>
      </c>
      <c r="G41" s="10">
        <f>F41/F42*100</f>
        <v>-1.4415319299322481E-2</v>
      </c>
      <c r="H41" s="10">
        <f t="shared" si="1"/>
        <v>-92.044482463644144</v>
      </c>
      <c r="I41" s="10">
        <f t="shared" si="2"/>
        <v>86.111111111111114</v>
      </c>
    </row>
    <row r="42" spans="1:9" s="14" customFormat="1" ht="15" customHeight="1" x14ac:dyDescent="0.25">
      <c r="A42" s="12" t="s">
        <v>34</v>
      </c>
      <c r="B42" s="16">
        <f>B8+B31</f>
        <v>488874</v>
      </c>
      <c r="C42" s="13">
        <f>C31+C8</f>
        <v>100</v>
      </c>
      <c r="D42" s="16">
        <f>D8+D31</f>
        <v>683478</v>
      </c>
      <c r="E42" s="16">
        <f>SUM(E8,E31)</f>
        <v>100</v>
      </c>
      <c r="F42" s="16">
        <f>F8+F31</f>
        <v>645147</v>
      </c>
      <c r="G42" s="13">
        <f>G31+G8</f>
        <v>100</v>
      </c>
      <c r="H42" s="10">
        <f t="shared" si="1"/>
        <v>31.965905325298536</v>
      </c>
      <c r="I42" s="10">
        <f t="shared" si="2"/>
        <v>94.391772668615531</v>
      </c>
    </row>
    <row r="43" spans="1:9" ht="26.25" customHeight="1" x14ac:dyDescent="0.25">
      <c r="A43" s="3" t="s">
        <v>35</v>
      </c>
      <c r="B43" s="17">
        <f>SUM(B44:B49)</f>
        <v>47956</v>
      </c>
      <c r="C43" s="9">
        <f>B43/B88*100</f>
        <v>10.223424766287001</v>
      </c>
      <c r="D43" s="17">
        <f>SUM(D44:D49)</f>
        <v>88294</v>
      </c>
      <c r="E43" s="9">
        <f>D43/D88*100</f>
        <v>10.431448263412086</v>
      </c>
      <c r="F43" s="17">
        <f>SUM(F44:F49)</f>
        <v>57989.4</v>
      </c>
      <c r="G43" s="9">
        <f>F43/F88*100</f>
        <v>9.8498456264041767</v>
      </c>
      <c r="H43" s="9">
        <f>F43/B43*100-100</f>
        <v>20.922095253982832</v>
      </c>
      <c r="I43" s="10">
        <f t="shared" ref="I43:I73" si="7">F43/D43*100</f>
        <v>65.677622488504312</v>
      </c>
    </row>
    <row r="44" spans="1:9" ht="78" customHeight="1" x14ac:dyDescent="0.25">
      <c r="A44" s="3" t="s">
        <v>36</v>
      </c>
      <c r="B44" s="17">
        <v>217</v>
      </c>
      <c r="C44" s="9">
        <f>B44/B88*100</f>
        <v>4.6260805202357987E-2</v>
      </c>
      <c r="D44" s="17">
        <v>584</v>
      </c>
      <c r="E44" s="9">
        <f>D44/D88*100</f>
        <v>6.8996373319055185E-2</v>
      </c>
      <c r="F44" s="17">
        <v>415.2</v>
      </c>
      <c r="G44" s="9">
        <f>F44/F88*100</f>
        <v>7.0524197596164365E-2</v>
      </c>
      <c r="H44" s="9">
        <f>F44/B44*100-100</f>
        <v>91.336405529953907</v>
      </c>
      <c r="I44" s="10">
        <f t="shared" si="7"/>
        <v>71.095890410958901</v>
      </c>
    </row>
    <row r="45" spans="1:9" ht="111.75" customHeight="1" x14ac:dyDescent="0.25">
      <c r="A45" s="3" t="s">
        <v>37</v>
      </c>
      <c r="B45" s="17">
        <v>18038.099999999999</v>
      </c>
      <c r="C45" s="9">
        <f>B45/B88*100</f>
        <v>3.8454241028601546</v>
      </c>
      <c r="D45" s="17">
        <v>22948.400000000001</v>
      </c>
      <c r="E45" s="9">
        <f>D45/D88*100</f>
        <v>2.7112266669092571</v>
      </c>
      <c r="F45" s="17">
        <v>18218.7</v>
      </c>
      <c r="G45" s="9">
        <f>F45/F88*100</f>
        <v>3.0945549102727359</v>
      </c>
      <c r="H45" s="9">
        <f>F45/B45*100-100</f>
        <v>1.0012140968283916</v>
      </c>
      <c r="I45" s="10">
        <f t="shared" si="7"/>
        <v>79.389848529744995</v>
      </c>
    </row>
    <row r="46" spans="1:9" ht="15" customHeight="1" x14ac:dyDescent="0.25">
      <c r="A46" s="3" t="s">
        <v>38</v>
      </c>
      <c r="B46" s="17">
        <v>0</v>
      </c>
      <c r="C46" s="9">
        <f>B46/B88*100</f>
        <v>0</v>
      </c>
      <c r="D46" s="17">
        <v>1.8</v>
      </c>
      <c r="E46" s="9">
        <f>D46/D88*100</f>
        <v>2.1266005475051257E-4</v>
      </c>
      <c r="F46" s="17">
        <v>1.8</v>
      </c>
      <c r="G46" s="9">
        <f>F46/F88*100</f>
        <v>3.0574074102383402E-4</v>
      </c>
      <c r="H46" s="9" t="e">
        <f t="shared" ref="H46:H48" si="8">F46/B46*100-100</f>
        <v>#DIV/0!</v>
      </c>
      <c r="I46" s="10">
        <f t="shared" si="7"/>
        <v>100</v>
      </c>
    </row>
    <row r="47" spans="1:9" ht="64.5" customHeight="1" x14ac:dyDescent="0.25">
      <c r="A47" s="3" t="s">
        <v>39</v>
      </c>
      <c r="B47" s="17">
        <v>6523.5</v>
      </c>
      <c r="C47" s="9">
        <f>B47/B88*100</f>
        <v>1.390702132431255</v>
      </c>
      <c r="D47" s="17">
        <v>10335.1</v>
      </c>
      <c r="E47" s="9">
        <f>D47/D88*100</f>
        <v>1.2210349621400125</v>
      </c>
      <c r="F47" s="17">
        <v>7624.1</v>
      </c>
      <c r="G47" s="9">
        <f>F47/F88*100</f>
        <v>1.2949988797998959</v>
      </c>
      <c r="H47" s="9">
        <f t="shared" si="8"/>
        <v>16.871311412585271</v>
      </c>
      <c r="I47" s="10">
        <f t="shared" si="7"/>
        <v>73.769000783736971</v>
      </c>
    </row>
    <row r="48" spans="1:9" ht="15" customHeight="1" x14ac:dyDescent="0.25">
      <c r="A48" s="3" t="s">
        <v>40</v>
      </c>
      <c r="B48" s="17">
        <v>0</v>
      </c>
      <c r="C48" s="9">
        <f>B48/B88*100</f>
        <v>0</v>
      </c>
      <c r="D48" s="17">
        <v>500</v>
      </c>
      <c r="E48" s="9">
        <f>D48/D88*100</f>
        <v>5.9072237430697928E-2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23177.4</v>
      </c>
      <c r="C49" s="9">
        <f>B49/B88*100</f>
        <v>4.9410377257932359</v>
      </c>
      <c r="D49" s="17">
        <v>53924.7</v>
      </c>
      <c r="E49" s="9">
        <f>D49/D88*100</f>
        <v>6.3709053635583128</v>
      </c>
      <c r="F49" s="17">
        <v>31729.599999999999</v>
      </c>
      <c r="G49" s="9">
        <f>F49/F88*100</f>
        <v>5.3894618979943569</v>
      </c>
      <c r="H49" s="9">
        <f>F49/B49*100-100</f>
        <v>36.898875628845332</v>
      </c>
      <c r="I49" s="10">
        <f t="shared" si="7"/>
        <v>58.840568422262898</v>
      </c>
    </row>
    <row r="50" spans="1:9" ht="15" customHeight="1" x14ac:dyDescent="0.25">
      <c r="A50" s="3" t="s">
        <v>42</v>
      </c>
      <c r="B50" s="17">
        <f>B51</f>
        <v>1783.4</v>
      </c>
      <c r="C50" s="9">
        <f>B50/B88*100</f>
        <v>0.38019133639578451</v>
      </c>
      <c r="D50" s="17">
        <f>D51</f>
        <v>2207.4</v>
      </c>
      <c r="E50" s="9">
        <f>D50/D88*100</f>
        <v>0.26079211380904521</v>
      </c>
      <c r="F50" s="17">
        <f>F51</f>
        <v>2207.4</v>
      </c>
      <c r="G50" s="9">
        <f>F50/F88*100</f>
        <v>0.37494006207556174</v>
      </c>
      <c r="H50" s="9">
        <f>F50/B50*100-100</f>
        <v>23.774812156554901</v>
      </c>
      <c r="I50" s="10">
        <f t="shared" si="7"/>
        <v>100</v>
      </c>
    </row>
    <row r="51" spans="1:9" ht="26.25" customHeight="1" x14ac:dyDescent="0.25">
      <c r="A51" s="3" t="s">
        <v>43</v>
      </c>
      <c r="B51" s="17">
        <v>1783.4</v>
      </c>
      <c r="C51" s="9">
        <f>B51/B88*100</f>
        <v>0.38019133639578451</v>
      </c>
      <c r="D51" s="17">
        <v>2207.4</v>
      </c>
      <c r="E51" s="9">
        <f>D51/D88*100</f>
        <v>0.26079211380904521</v>
      </c>
      <c r="F51" s="17">
        <v>2207.4</v>
      </c>
      <c r="G51" s="9">
        <f>F51/F88*100</f>
        <v>0.37494006207556174</v>
      </c>
      <c r="H51" s="9">
        <f t="shared" ref="H51:H101" si="9">F51/B51*100-100</f>
        <v>23.774812156554901</v>
      </c>
      <c r="I51" s="10">
        <f t="shared" si="7"/>
        <v>100</v>
      </c>
    </row>
    <row r="52" spans="1:9" ht="51.75" customHeight="1" x14ac:dyDescent="0.25">
      <c r="A52" s="3" t="s">
        <v>44</v>
      </c>
      <c r="B52" s="17">
        <f>B54</f>
        <v>1302.2</v>
      </c>
      <c r="C52" s="9">
        <f>B52/B88*100</f>
        <v>0.27760746790097041</v>
      </c>
      <c r="D52" s="17">
        <f>SUM(D53:D54)</f>
        <v>2223</v>
      </c>
      <c r="E52" s="9">
        <f>D52/D88*100</f>
        <v>0.26263516761688299</v>
      </c>
      <c r="F52" s="17">
        <f>SUM(F53:F54)</f>
        <v>748.2</v>
      </c>
      <c r="G52" s="9">
        <f>F52/F88*100</f>
        <v>0.12708623468557367</v>
      </c>
      <c r="H52" s="9">
        <f t="shared" si="9"/>
        <v>-42.543388112425127</v>
      </c>
      <c r="I52" s="10">
        <f t="shared" si="7"/>
        <v>33.657219973009447</v>
      </c>
    </row>
    <row r="53" spans="1:9" ht="20.25" customHeight="1" x14ac:dyDescent="0.25">
      <c r="A53" s="3" t="s">
        <v>111</v>
      </c>
      <c r="B53" s="17">
        <v>0</v>
      </c>
      <c r="C53" s="9">
        <f>B53/B88*100</f>
        <v>0</v>
      </c>
      <c r="D53" s="17">
        <v>360</v>
      </c>
      <c r="E53" s="9">
        <f>D53/D88*100</f>
        <v>4.2532010950102513E-2</v>
      </c>
      <c r="F53" s="17">
        <v>0</v>
      </c>
      <c r="G53" s="9">
        <f>F53/F88*100</f>
        <v>0</v>
      </c>
      <c r="H53" s="9" t="e">
        <f t="shared" si="9"/>
        <v>#DIV/0!</v>
      </c>
      <c r="I53" s="10">
        <f t="shared" si="7"/>
        <v>0</v>
      </c>
    </row>
    <row r="54" spans="1:9" ht="66" customHeight="1" x14ac:dyDescent="0.25">
      <c r="A54" s="3" t="s">
        <v>102</v>
      </c>
      <c r="B54" s="17">
        <v>1302.2</v>
      </c>
      <c r="C54" s="9">
        <f>B54/B88*100</f>
        <v>0.27760746790097041</v>
      </c>
      <c r="D54" s="17">
        <v>1863</v>
      </c>
      <c r="E54" s="9">
        <f>D54/D88*100</f>
        <v>0.22010315666678051</v>
      </c>
      <c r="F54" s="17">
        <v>748.2</v>
      </c>
      <c r="G54" s="9">
        <f>F54/F88*100</f>
        <v>0.12708623468557367</v>
      </c>
      <c r="H54" s="9">
        <f t="shared" si="9"/>
        <v>-42.543388112425127</v>
      </c>
      <c r="I54" s="10">
        <f t="shared" si="7"/>
        <v>40.161030595813209</v>
      </c>
    </row>
    <row r="55" spans="1:9" ht="26.25" customHeight="1" x14ac:dyDescent="0.25">
      <c r="A55" s="3" t="s">
        <v>45</v>
      </c>
      <c r="B55" s="17">
        <f>SUM(B57:B59)</f>
        <v>2345</v>
      </c>
      <c r="C55" s="9">
        <f>B55/B88*100</f>
        <v>0.49991515299322337</v>
      </c>
      <c r="D55" s="17">
        <f>SUM(D56:D59)</f>
        <v>8272.5</v>
      </c>
      <c r="E55" s="9">
        <f>D55/D88*100</f>
        <v>0.97735016829089727</v>
      </c>
      <c r="F55" s="17">
        <f>SUM(F56:F59)</f>
        <v>4153.2999999999993</v>
      </c>
      <c r="G55" s="9">
        <f>F55/F88*100</f>
        <v>0.70546278871904966</v>
      </c>
      <c r="H55" s="9">
        <f t="shared" si="9"/>
        <v>77.113006396588446</v>
      </c>
      <c r="I55" s="10">
        <f t="shared" si="7"/>
        <v>50.206104563312174</v>
      </c>
    </row>
    <row r="56" spans="1:9" ht="26.25" customHeight="1" x14ac:dyDescent="0.25">
      <c r="A56" s="3" t="s">
        <v>112</v>
      </c>
      <c r="B56" s="17">
        <v>0</v>
      </c>
      <c r="C56" s="9">
        <f>B56/B88*100</f>
        <v>0</v>
      </c>
      <c r="D56" s="17">
        <v>498.2</v>
      </c>
      <c r="E56" s="9">
        <f>D56/D88*100</f>
        <v>5.8859577375947415E-2</v>
      </c>
      <c r="F56" s="17">
        <v>497.6</v>
      </c>
      <c r="G56" s="9">
        <f>F56/F88*100</f>
        <v>8.4520329296366548E-2</v>
      </c>
      <c r="H56" s="9" t="e">
        <f t="shared" si="9"/>
        <v>#DIV/0!</v>
      </c>
      <c r="I56" s="10">
        <f t="shared" si="7"/>
        <v>99.879566439181062</v>
      </c>
    </row>
    <row r="57" spans="1:9" ht="26.25" customHeight="1" x14ac:dyDescent="0.25">
      <c r="A57" s="3" t="s">
        <v>46</v>
      </c>
      <c r="B57" s="17">
        <v>169.1</v>
      </c>
      <c r="C57" s="9">
        <f>B57/B88*100</f>
        <v>3.6049318708381267E-2</v>
      </c>
      <c r="D57" s="17">
        <v>1139.9000000000001</v>
      </c>
      <c r="E57" s="9">
        <f>D57/D88*100</f>
        <v>0.13467288689450516</v>
      </c>
      <c r="F57" s="17">
        <v>0</v>
      </c>
      <c r="G57" s="9">
        <f>F57/F88*100</f>
        <v>0</v>
      </c>
      <c r="H57" s="9">
        <f t="shared" si="9"/>
        <v>-100</v>
      </c>
      <c r="I57" s="10">
        <f t="shared" si="7"/>
        <v>0</v>
      </c>
    </row>
    <row r="58" spans="1:9" ht="26.25" customHeight="1" x14ac:dyDescent="0.25">
      <c r="A58" s="3" t="s">
        <v>47</v>
      </c>
      <c r="B58" s="17">
        <v>1087.5</v>
      </c>
      <c r="C58" s="9">
        <f>B58/B88*100</f>
        <v>0.23183698459707056</v>
      </c>
      <c r="D58" s="17">
        <v>3757.7</v>
      </c>
      <c r="E58" s="9">
        <f>D58/D88*100</f>
        <v>0.44395149318666716</v>
      </c>
      <c r="F58" s="17">
        <v>2307.1999999999998</v>
      </c>
      <c r="G58" s="9">
        <f>F58/F88*100</f>
        <v>0.3918916876056609</v>
      </c>
      <c r="H58" s="9">
        <f t="shared" si="9"/>
        <v>112.15632183908048</v>
      </c>
      <c r="I58" s="10">
        <f t="shared" si="7"/>
        <v>61.399260185751928</v>
      </c>
    </row>
    <row r="59" spans="1:9" ht="26.25" customHeight="1" x14ac:dyDescent="0.25">
      <c r="A59" s="3" t="s">
        <v>48</v>
      </c>
      <c r="B59" s="17">
        <v>1088.4000000000001</v>
      </c>
      <c r="C59" s="9">
        <f>B59/B88*100</f>
        <v>0.23202884968777157</v>
      </c>
      <c r="D59" s="17">
        <v>2876.7</v>
      </c>
      <c r="E59" s="9">
        <f>D59/D88*100</f>
        <v>0.33986621083377749</v>
      </c>
      <c r="F59" s="17">
        <v>1348.5</v>
      </c>
      <c r="G59" s="9">
        <f>F59/F88*100</f>
        <v>0.22905077181702227</v>
      </c>
      <c r="H59" s="9">
        <f t="shared" si="9"/>
        <v>23.89746416758544</v>
      </c>
      <c r="I59" s="10">
        <f t="shared" si="7"/>
        <v>46.876629471269169</v>
      </c>
    </row>
    <row r="60" spans="1:9" ht="26.25" customHeight="1" x14ac:dyDescent="0.25">
      <c r="A60" s="3" t="s">
        <v>49</v>
      </c>
      <c r="B60" s="17">
        <f>SUM(B61:B63)</f>
        <v>9074.4000000000015</v>
      </c>
      <c r="C60" s="9">
        <f>B60/B88*100</f>
        <v>1.9345117545081909</v>
      </c>
      <c r="D60" s="17">
        <f>SUM(D61:D63)</f>
        <v>153274.1</v>
      </c>
      <c r="E60" s="9">
        <f>D60/D88*100</f>
        <v>18.108488054353078</v>
      </c>
      <c r="F60" s="17">
        <f>SUM(F61:F63)</f>
        <v>74339.7</v>
      </c>
      <c r="G60" s="9">
        <f>F60/F88*100</f>
        <v>12.627041647494172</v>
      </c>
      <c r="H60" s="9">
        <f t="shared" si="9"/>
        <v>719.22441153134071</v>
      </c>
      <c r="I60" s="10">
        <f t="shared" si="7"/>
        <v>48.501149248307442</v>
      </c>
    </row>
    <row r="61" spans="1:9" ht="15" customHeight="1" x14ac:dyDescent="0.25">
      <c r="A61" s="3" t="s">
        <v>50</v>
      </c>
      <c r="B61" s="17">
        <v>7792.1</v>
      </c>
      <c r="C61" s="9">
        <f>B61/B88*100</f>
        <v>1.6611466369460541</v>
      </c>
      <c r="D61" s="17">
        <v>116156.1</v>
      </c>
      <c r="E61" s="9">
        <f>D61/D88*100</f>
        <v>13.723201436447784</v>
      </c>
      <c r="F61" s="17">
        <v>69060.2</v>
      </c>
      <c r="G61" s="9">
        <f>F61/F88*100</f>
        <v>11.730287068474542</v>
      </c>
      <c r="H61" s="9">
        <f t="shared" si="9"/>
        <v>786.28482694010597</v>
      </c>
      <c r="I61" s="10">
        <f t="shared" si="7"/>
        <v>59.454647668094907</v>
      </c>
    </row>
    <row r="62" spans="1:9" ht="15" customHeight="1" x14ac:dyDescent="0.25">
      <c r="A62" s="3" t="s">
        <v>51</v>
      </c>
      <c r="B62" s="17">
        <v>794.6</v>
      </c>
      <c r="C62" s="9">
        <f>B62/B88*100</f>
        <v>0.1693955567455929</v>
      </c>
      <c r="D62" s="17">
        <v>35896.9</v>
      </c>
      <c r="E62" s="9">
        <f>D62/D88*100</f>
        <v>4.2410203996520419</v>
      </c>
      <c r="F62" s="17">
        <v>4408.3999999999996</v>
      </c>
      <c r="G62" s="9">
        <f>F62/F88*100</f>
        <v>0.74879304596081642</v>
      </c>
      <c r="H62" s="9">
        <f t="shared" si="9"/>
        <v>454.79486534105206</v>
      </c>
      <c r="I62" s="10">
        <f t="shared" si="7"/>
        <v>12.280726190840991</v>
      </c>
    </row>
    <row r="63" spans="1:9" ht="15" customHeight="1" x14ac:dyDescent="0.25">
      <c r="A63" s="3" t="s">
        <v>52</v>
      </c>
      <c r="B63" s="17">
        <v>487.7</v>
      </c>
      <c r="C63" s="9">
        <f>B63/B88*100</f>
        <v>0.10396956081654372</v>
      </c>
      <c r="D63" s="17">
        <v>1221.0999999999999</v>
      </c>
      <c r="E63" s="9">
        <f>D63/D88*100</f>
        <v>0.14426621825325048</v>
      </c>
      <c r="F63" s="17">
        <v>871.1</v>
      </c>
      <c r="G63" s="9">
        <f>F63/F88*100</f>
        <v>0.1479615330588121</v>
      </c>
      <c r="H63" s="9">
        <f t="shared" si="9"/>
        <v>78.613901988927637</v>
      </c>
      <c r="I63" s="10">
        <f t="shared" si="7"/>
        <v>71.337318810908201</v>
      </c>
    </row>
    <row r="64" spans="1:9" ht="15" customHeight="1" x14ac:dyDescent="0.25">
      <c r="A64" s="3" t="s">
        <v>53</v>
      </c>
      <c r="B64" s="17">
        <f>SUM(B65:B70)</f>
        <v>355682.49999999994</v>
      </c>
      <c r="C64" s="9">
        <f>B64/B88*100</f>
        <v>75.825616803629913</v>
      </c>
      <c r="D64" s="17">
        <f>SUM(D65:D70)</f>
        <v>512261.7</v>
      </c>
      <c r="E64" s="9">
        <f>D64/D88*100</f>
        <v>60.520889538105912</v>
      </c>
      <c r="F64" s="17">
        <f>SUM(F65:F70)</f>
        <v>385500.3</v>
      </c>
      <c r="G64" s="9">
        <f>F64/F88*100</f>
        <v>65.479526326061276</v>
      </c>
      <c r="H64" s="9">
        <f t="shared" si="9"/>
        <v>8.3832631630738348</v>
      </c>
      <c r="I64" s="10">
        <f t="shared" si="7"/>
        <v>75.254562267684662</v>
      </c>
    </row>
    <row r="65" spans="1:9" ht="15" customHeight="1" x14ac:dyDescent="0.25">
      <c r="A65" s="3" t="s">
        <v>54</v>
      </c>
      <c r="B65" s="17">
        <v>121163.9</v>
      </c>
      <c r="C65" s="9">
        <f>B65/B88*100</f>
        <v>25.830136292433099</v>
      </c>
      <c r="D65" s="17">
        <v>168290.9</v>
      </c>
      <c r="E65" s="9">
        <f>D65/D88*100</f>
        <v>19.882640004451684</v>
      </c>
      <c r="F65" s="17">
        <v>130276.8</v>
      </c>
      <c r="G65" s="9">
        <f>F65/F88*100</f>
        <v>22.128291872341009</v>
      </c>
      <c r="H65" s="9">
        <f t="shared" si="9"/>
        <v>7.5211345953703983</v>
      </c>
      <c r="I65" s="10">
        <f t="shared" si="7"/>
        <v>77.411672288875991</v>
      </c>
    </row>
    <row r="66" spans="1:9" ht="15" customHeight="1" x14ac:dyDescent="0.25">
      <c r="A66" s="3" t="s">
        <v>55</v>
      </c>
      <c r="B66" s="17">
        <v>207987.6</v>
      </c>
      <c r="C66" s="9">
        <f>B66/B88*100</f>
        <v>44.339510820764758</v>
      </c>
      <c r="D66" s="17">
        <v>281699.59999999998</v>
      </c>
      <c r="E66" s="9">
        <f>D66/D88*100</f>
        <v>33.281251310665269</v>
      </c>
      <c r="F66" s="17">
        <v>224139.8</v>
      </c>
      <c r="G66" s="9">
        <f>F66/F88*100</f>
        <v>38.071482524963301</v>
      </c>
      <c r="H66" s="9">
        <f t="shared" si="9"/>
        <v>7.7659437389536521</v>
      </c>
      <c r="I66" s="10">
        <f t="shared" si="7"/>
        <v>79.566957141579181</v>
      </c>
    </row>
    <row r="67" spans="1:9" ht="26.25" customHeight="1" x14ac:dyDescent="0.25">
      <c r="A67" s="3" t="s">
        <v>56</v>
      </c>
      <c r="B67" s="17">
        <v>25118.6</v>
      </c>
      <c r="C67" s="9">
        <f>B67/B88*100</f>
        <v>5.3548694080919317</v>
      </c>
      <c r="D67" s="17">
        <v>59695.1</v>
      </c>
      <c r="E67" s="9">
        <f>D67/D88*100</f>
        <v>7.052646241298512</v>
      </c>
      <c r="F67" s="17">
        <v>29583.5</v>
      </c>
      <c r="G67" s="9">
        <f>F67/F88*100</f>
        <v>5.0249340067103292</v>
      </c>
      <c r="H67" s="9">
        <f t="shared" si="9"/>
        <v>17.775274099671165</v>
      </c>
      <c r="I67" s="10">
        <f t="shared" si="7"/>
        <v>49.557668887396119</v>
      </c>
    </row>
    <row r="68" spans="1:9" ht="36.75" customHeight="1" x14ac:dyDescent="0.25">
      <c r="A68" s="3" t="s">
        <v>57</v>
      </c>
      <c r="B68" s="17">
        <v>24.8</v>
      </c>
      <c r="C68" s="9">
        <f>B68/B88*100</f>
        <v>5.2869491659837701E-3</v>
      </c>
      <c r="D68" s="17">
        <v>165</v>
      </c>
      <c r="E68" s="9">
        <f>D68/D88*100</f>
        <v>1.9493838352130317E-2</v>
      </c>
      <c r="F68" s="17">
        <v>22.3</v>
      </c>
      <c r="G68" s="9">
        <f>F68/F88*100</f>
        <v>3.7877880693508318E-3</v>
      </c>
      <c r="H68" s="9">
        <f t="shared" si="9"/>
        <v>-10.08064516129032</v>
      </c>
      <c r="I68" s="10">
        <f t="shared" si="7"/>
        <v>13.515151515151516</v>
      </c>
    </row>
    <row r="69" spans="1:9" ht="15" customHeight="1" x14ac:dyDescent="0.25">
      <c r="A69" s="3" t="s">
        <v>58</v>
      </c>
      <c r="B69" s="17">
        <v>187.6</v>
      </c>
      <c r="C69" s="9">
        <f>B69/B88*100</f>
        <v>3.999321223945787E-2</v>
      </c>
      <c r="D69" s="17">
        <v>379.4</v>
      </c>
      <c r="E69" s="9">
        <f>D69/D88*100</f>
        <v>4.4824013762413586E-2</v>
      </c>
      <c r="F69" s="17">
        <v>310.7</v>
      </c>
      <c r="G69" s="9">
        <f>F69/F88*100</f>
        <v>5.2774249020058457E-2</v>
      </c>
      <c r="H69" s="9">
        <f t="shared" si="9"/>
        <v>65.618336886993603</v>
      </c>
      <c r="I69" s="10">
        <f t="shared" si="7"/>
        <v>81.892461781760673</v>
      </c>
    </row>
    <row r="70" spans="1:9" ht="26.25" customHeight="1" x14ac:dyDescent="0.25">
      <c r="A70" s="3" t="s">
        <v>59</v>
      </c>
      <c r="B70" s="17">
        <v>1200</v>
      </c>
      <c r="C70" s="9">
        <f>B70/B88*100</f>
        <v>0.25582012093469852</v>
      </c>
      <c r="D70" s="17">
        <v>2031.7</v>
      </c>
      <c r="E70" s="9">
        <f>D70/D88*100</f>
        <v>0.24003412957589795</v>
      </c>
      <c r="F70" s="17">
        <v>1167.2</v>
      </c>
      <c r="G70" s="9">
        <f>F70/F88*100</f>
        <v>0.19825588495723279</v>
      </c>
      <c r="H70" s="9">
        <f t="shared" si="9"/>
        <v>-2.7333333333333343</v>
      </c>
      <c r="I70" s="10">
        <f t="shared" si="7"/>
        <v>57.44942658857115</v>
      </c>
    </row>
    <row r="71" spans="1:9" ht="26.25" customHeight="1" x14ac:dyDescent="0.25">
      <c r="A71" s="3" t="s">
        <v>60</v>
      </c>
      <c r="B71" s="17">
        <f>B72</f>
        <v>14066.5</v>
      </c>
      <c r="C71" s="9">
        <f>B71/B88*100</f>
        <v>2.9987447759399477</v>
      </c>
      <c r="D71" s="17">
        <f>D72</f>
        <v>22625.5</v>
      </c>
      <c r="E71" s="9">
        <f>D71/D88*100</f>
        <v>2.6730778159765123</v>
      </c>
      <c r="F71" s="17">
        <f>F72</f>
        <v>17569.099999999999</v>
      </c>
      <c r="G71" s="9">
        <f>F71/F88*100</f>
        <v>2.9842164739565784</v>
      </c>
      <c r="H71" s="9">
        <f t="shared" si="9"/>
        <v>24.900295027192271</v>
      </c>
      <c r="I71" s="10">
        <f t="shared" si="7"/>
        <v>77.651764601887237</v>
      </c>
    </row>
    <row r="72" spans="1:9" ht="15" customHeight="1" x14ac:dyDescent="0.25">
      <c r="A72" s="3" t="s">
        <v>61</v>
      </c>
      <c r="B72" s="17">
        <v>14066.5</v>
      </c>
      <c r="C72" s="9">
        <f>B72/B88*100</f>
        <v>2.9987447759399477</v>
      </c>
      <c r="D72" s="17">
        <v>22625.5</v>
      </c>
      <c r="E72" s="9">
        <f>D72/D88*100</f>
        <v>2.6730778159765123</v>
      </c>
      <c r="F72" s="17">
        <v>17569.099999999999</v>
      </c>
      <c r="G72" s="9">
        <f>F72/F88*100</f>
        <v>2.9842164739565784</v>
      </c>
      <c r="H72" s="9">
        <f t="shared" si="9"/>
        <v>24.900295027192271</v>
      </c>
      <c r="I72" s="10">
        <f t="shared" si="7"/>
        <v>77.651764601887237</v>
      </c>
    </row>
    <row r="73" spans="1:9" ht="15" customHeight="1" x14ac:dyDescent="0.25">
      <c r="A73" s="3" t="s">
        <v>62</v>
      </c>
      <c r="B73" s="17">
        <f>SUM(B74:B77)</f>
        <v>16248</v>
      </c>
      <c r="C73" s="9">
        <f>B73/B88*100</f>
        <v>3.4638044374558183</v>
      </c>
      <c r="D73" s="17">
        <f>SUM(D74:D77)</f>
        <v>26096.2</v>
      </c>
      <c r="E73" s="9">
        <f>D73/D88*100</f>
        <v>3.0831218448779589</v>
      </c>
      <c r="F73" s="17">
        <f>SUM(F74:F77)</f>
        <v>20292.8</v>
      </c>
      <c r="G73" s="9">
        <f>F73/F88*100</f>
        <v>3.44685317191581</v>
      </c>
      <c r="H73" s="9">
        <f t="shared" si="9"/>
        <v>24.894140817331362</v>
      </c>
      <c r="I73" s="10">
        <f t="shared" si="7"/>
        <v>77.761513170499924</v>
      </c>
    </row>
    <row r="74" spans="1:9" ht="15" customHeight="1" x14ac:dyDescent="0.25">
      <c r="A74" s="3" t="s">
        <v>63</v>
      </c>
      <c r="B74" s="17">
        <v>1836.2</v>
      </c>
      <c r="C74" s="9">
        <f>B74/B88*100</f>
        <v>0.39144742171691127</v>
      </c>
      <c r="D74" s="17">
        <v>2194</v>
      </c>
      <c r="E74" s="9">
        <f>D74/D88*100</f>
        <v>0.25920897784590252</v>
      </c>
      <c r="F74" s="17">
        <v>1764.4</v>
      </c>
      <c r="G74" s="9">
        <f>F74/F88*100</f>
        <v>0.29969386859025149</v>
      </c>
      <c r="H74" s="9">
        <f t="shared" si="9"/>
        <v>-3.910249428166864</v>
      </c>
      <c r="I74" s="10">
        <f t="shared" ref="I74:I101" si="10">F74/D74*100</f>
        <v>80.419325432999088</v>
      </c>
    </row>
    <row r="75" spans="1:9" ht="26.25" customHeight="1" x14ac:dyDescent="0.25">
      <c r="A75" s="3" t="s">
        <v>64</v>
      </c>
      <c r="B75" s="17">
        <v>5739.1</v>
      </c>
      <c r="C75" s="9">
        <f>B75/B88*100</f>
        <v>1.2234810467136072</v>
      </c>
      <c r="D75" s="17">
        <v>13144.7</v>
      </c>
      <c r="E75" s="9">
        <f>D75/D88*100</f>
        <v>1.5529736787105903</v>
      </c>
      <c r="F75" s="17">
        <v>9933.1</v>
      </c>
      <c r="G75" s="9">
        <f>F75/F88*100</f>
        <v>1.6871963081465806</v>
      </c>
      <c r="H75" s="9">
        <f t="shared" si="9"/>
        <v>73.077660260319561</v>
      </c>
      <c r="I75" s="10">
        <f t="shared" si="10"/>
        <v>75.56733892747647</v>
      </c>
    </row>
    <row r="76" spans="1:9" ht="15" customHeight="1" x14ac:dyDescent="0.25">
      <c r="A76" s="3" t="s">
        <v>65</v>
      </c>
      <c r="B76" s="17">
        <v>7761.4</v>
      </c>
      <c r="C76" s="9">
        <f>B76/B88*100</f>
        <v>1.6546019055188079</v>
      </c>
      <c r="D76" s="17">
        <v>9373.5</v>
      </c>
      <c r="E76" s="9">
        <f>D76/D88*100</f>
        <v>1.1074272351132941</v>
      </c>
      <c r="F76" s="17">
        <v>8491.6</v>
      </c>
      <c r="G76" s="9">
        <f>F76/F88*100</f>
        <v>1.4423489313766604</v>
      </c>
      <c r="H76" s="9">
        <f t="shared" si="9"/>
        <v>9.4080964774396563</v>
      </c>
      <c r="I76" s="10">
        <f t="shared" si="10"/>
        <v>90.591561316477311</v>
      </c>
    </row>
    <row r="77" spans="1:9" ht="26.25" customHeight="1" x14ac:dyDescent="0.25">
      <c r="A77" s="3" t="s">
        <v>66</v>
      </c>
      <c r="B77" s="17">
        <v>911.3</v>
      </c>
      <c r="C77" s="9">
        <f>B77/B88*100</f>
        <v>0.19427406350649232</v>
      </c>
      <c r="D77" s="17">
        <v>1384</v>
      </c>
      <c r="E77" s="9">
        <f>D77/D88*100</f>
        <v>0.16351195320817188</v>
      </c>
      <c r="F77" s="17">
        <v>103.7</v>
      </c>
      <c r="G77" s="9">
        <f>F77/F88*100</f>
        <v>1.7614063802317548E-2</v>
      </c>
      <c r="H77" s="9">
        <f t="shared" si="9"/>
        <v>-88.620651816086905</v>
      </c>
      <c r="I77" s="10">
        <f t="shared" si="10"/>
        <v>7.4927745664739893</v>
      </c>
    </row>
    <row r="78" spans="1:9" ht="26.25" customHeight="1" x14ac:dyDescent="0.25">
      <c r="A78" s="3" t="s">
        <v>67</v>
      </c>
      <c r="B78" s="17">
        <f>SUM(B79:B80)</f>
        <v>6591.0999999999995</v>
      </c>
      <c r="C78" s="9">
        <f>B78/B88*100</f>
        <v>1.4051133325772429</v>
      </c>
      <c r="D78" s="17">
        <f>SUM(D79:D80)</f>
        <v>9284.7999999999993</v>
      </c>
      <c r="E78" s="9">
        <f>D78/D88*100</f>
        <v>1.0969478201930882</v>
      </c>
      <c r="F78" s="17">
        <f>SUM(F79:F80)</f>
        <v>8474.4</v>
      </c>
      <c r="G78" s="9">
        <f>F78/F88*100</f>
        <v>1.4394274087402104</v>
      </c>
      <c r="H78" s="9">
        <f t="shared" si="9"/>
        <v>28.573379253842319</v>
      </c>
      <c r="I78" s="10">
        <f t="shared" si="10"/>
        <v>91.271755988281924</v>
      </c>
    </row>
    <row r="79" spans="1:9" ht="15" customHeight="1" x14ac:dyDescent="0.25">
      <c r="A79" s="3" t="s">
        <v>68</v>
      </c>
      <c r="B79" s="17">
        <v>369.7</v>
      </c>
      <c r="C79" s="9">
        <f>B79/B88*100</f>
        <v>7.8813915591298384E-2</v>
      </c>
      <c r="D79" s="17">
        <v>500</v>
      </c>
      <c r="E79" s="9">
        <f t="shared" ref="E79:G79" si="11">D79/D88*100</f>
        <v>5.9072237430697928E-2</v>
      </c>
      <c r="F79" s="17">
        <v>404.2</v>
      </c>
      <c r="G79" s="9">
        <f t="shared" si="11"/>
        <v>6.8655781956574277E-2</v>
      </c>
      <c r="H79" s="9">
        <f t="shared" si="9"/>
        <v>9.3318907222071914</v>
      </c>
      <c r="I79" s="10">
        <f t="shared" si="10"/>
        <v>80.84</v>
      </c>
    </row>
    <row r="80" spans="1:9" ht="15" customHeight="1" x14ac:dyDescent="0.25">
      <c r="A80" s="3" t="s">
        <v>69</v>
      </c>
      <c r="B80" s="17">
        <v>6221.4</v>
      </c>
      <c r="C80" s="9">
        <f>B80/B88*100</f>
        <v>1.3262994169859446</v>
      </c>
      <c r="D80" s="17">
        <v>8784.7999999999993</v>
      </c>
      <c r="E80" s="9">
        <f t="shared" ref="E80:G80" si="12">D80/D88*100</f>
        <v>1.0378755827623904</v>
      </c>
      <c r="F80" s="17">
        <v>8070.2</v>
      </c>
      <c r="G80" s="9">
        <f t="shared" si="12"/>
        <v>1.3707716267836361</v>
      </c>
      <c r="H80" s="9">
        <f t="shared" si="9"/>
        <v>29.71678400360048</v>
      </c>
      <c r="I80" s="10">
        <f t="shared" si="10"/>
        <v>91.865494945815513</v>
      </c>
    </row>
    <row r="81" spans="1:9" ht="26.25" customHeight="1" x14ac:dyDescent="0.25">
      <c r="A81" s="3" t="s">
        <v>70</v>
      </c>
      <c r="B81" s="17">
        <f>B82</f>
        <v>958</v>
      </c>
      <c r="C81" s="9">
        <f>B81/B88*100</f>
        <v>0.20422972987953433</v>
      </c>
      <c r="D81" s="17">
        <f>D82</f>
        <v>1281.9000000000001</v>
      </c>
      <c r="E81" s="9">
        <f t="shared" ref="E81:G81" si="13">D81/D88*100</f>
        <v>0.15144940232482337</v>
      </c>
      <c r="F81" s="17">
        <f>F82</f>
        <v>1099.9000000000001</v>
      </c>
      <c r="G81" s="9">
        <f t="shared" si="13"/>
        <v>0.18682457836228611</v>
      </c>
      <c r="H81" s="9">
        <f t="shared" si="9"/>
        <v>14.812108559498967</v>
      </c>
      <c r="I81" s="10">
        <f t="shared" si="10"/>
        <v>85.802324674311564</v>
      </c>
    </row>
    <row r="82" spans="1:9" ht="26.25" customHeight="1" x14ac:dyDescent="0.25">
      <c r="A82" s="3" t="s">
        <v>71</v>
      </c>
      <c r="B82" s="17">
        <v>958</v>
      </c>
      <c r="C82" s="9">
        <f>B82/B88*100</f>
        <v>0.20422972987953433</v>
      </c>
      <c r="D82" s="17">
        <v>1281.9000000000001</v>
      </c>
      <c r="E82" s="9">
        <f t="shared" ref="E82:G82" si="14">D82/D88*100</f>
        <v>0.15144940232482337</v>
      </c>
      <c r="F82" s="17">
        <v>1099.9000000000001</v>
      </c>
      <c r="G82" s="9">
        <f t="shared" si="14"/>
        <v>0.18682457836228611</v>
      </c>
      <c r="H82" s="9">
        <f t="shared" si="9"/>
        <v>14.812108559498967</v>
      </c>
      <c r="I82" s="10">
        <f t="shared" si="10"/>
        <v>85.802324674311564</v>
      </c>
    </row>
    <row r="83" spans="1:9" ht="39" customHeight="1" x14ac:dyDescent="0.25">
      <c r="A83" s="3" t="s">
        <v>72</v>
      </c>
      <c r="B83" s="17">
        <f>B84</f>
        <v>44.8</v>
      </c>
      <c r="C83" s="9">
        <f>B83/B88*100</f>
        <v>9.550617848228745E-3</v>
      </c>
      <c r="D83" s="17">
        <f>D84</f>
        <v>270</v>
      </c>
      <c r="E83" s="9">
        <f t="shared" ref="E83:G83" si="15">D83/D88*100</f>
        <v>3.1899008212576879E-2</v>
      </c>
      <c r="F83" s="17">
        <f>F84</f>
        <v>40.6</v>
      </c>
      <c r="G83" s="9">
        <f t="shared" si="15"/>
        <v>6.8961522697598117E-3</v>
      </c>
      <c r="H83" s="9">
        <f t="shared" si="9"/>
        <v>-9.3749999999999858</v>
      </c>
      <c r="I83" s="10">
        <f t="shared" si="10"/>
        <v>15.037037037037038</v>
      </c>
    </row>
    <row r="84" spans="1:9" ht="39" customHeight="1" x14ac:dyDescent="0.25">
      <c r="A84" s="3" t="s">
        <v>73</v>
      </c>
      <c r="B84" s="17">
        <v>44.8</v>
      </c>
      <c r="C84" s="9">
        <f>B84/B88*100</f>
        <v>9.550617848228745E-3</v>
      </c>
      <c r="D84" s="17">
        <v>270</v>
      </c>
      <c r="E84" s="9">
        <f t="shared" ref="E84:G84" si="16">D84/D88*100</f>
        <v>3.1899008212576879E-2</v>
      </c>
      <c r="F84" s="17">
        <v>40.6</v>
      </c>
      <c r="G84" s="9">
        <f t="shared" si="16"/>
        <v>6.8961522697598117E-3</v>
      </c>
      <c r="H84" s="9">
        <f t="shared" si="9"/>
        <v>-9.3749999999999858</v>
      </c>
      <c r="I84" s="10">
        <f t="shared" si="10"/>
        <v>15.037037037037038</v>
      </c>
    </row>
    <row r="85" spans="1:9" ht="90" customHeight="1" x14ac:dyDescent="0.25">
      <c r="A85" s="3" t="s">
        <v>74</v>
      </c>
      <c r="B85" s="17">
        <f>SUM(B86:B87)</f>
        <v>13027.699999999999</v>
      </c>
      <c r="C85" s="9">
        <f>B85/B88*100</f>
        <v>2.7772898245841433</v>
      </c>
      <c r="D85" s="17">
        <f>SUM(D86:D87)</f>
        <v>20330.2</v>
      </c>
      <c r="E85" s="9">
        <f t="shared" ref="E85:G85" si="17">D85/D88*100</f>
        <v>2.4019008028271505</v>
      </c>
      <c r="F85" s="17">
        <f>SUM(F86:F87)</f>
        <v>16319</v>
      </c>
      <c r="G85" s="9">
        <f t="shared" si="17"/>
        <v>2.7718795293155258</v>
      </c>
      <c r="H85" s="9">
        <f t="shared" si="9"/>
        <v>25.263860850341985</v>
      </c>
      <c r="I85" s="10">
        <f t="shared" si="10"/>
        <v>80.269746485523996</v>
      </c>
    </row>
    <row r="86" spans="1:9" ht="64.5" customHeight="1" x14ac:dyDescent="0.25">
      <c r="A86" s="3" t="s">
        <v>75</v>
      </c>
      <c r="B86" s="17">
        <v>10505.8</v>
      </c>
      <c r="C86" s="9">
        <f>B86/B88*100</f>
        <v>2.239662522096463</v>
      </c>
      <c r="D86" s="17">
        <v>10425</v>
      </c>
      <c r="E86" s="9">
        <f t="shared" ref="E86:G86" si="18">D86/D88*100</f>
        <v>1.2316561504300518</v>
      </c>
      <c r="F86" s="17">
        <v>8687.7000000000007</v>
      </c>
      <c r="G86" s="9">
        <f t="shared" si="18"/>
        <v>1.4756576865515347</v>
      </c>
      <c r="H86" s="9">
        <f t="shared" si="9"/>
        <v>-17.305678767918664</v>
      </c>
      <c r="I86" s="10">
        <f t="shared" si="10"/>
        <v>83.33525179856116</v>
      </c>
    </row>
    <row r="87" spans="1:9" ht="26.25" customHeight="1" x14ac:dyDescent="0.25">
      <c r="A87" s="3" t="s">
        <v>76</v>
      </c>
      <c r="B87" s="17">
        <v>2521.9</v>
      </c>
      <c r="C87" s="9">
        <f>B87/B88*100</f>
        <v>0.5376273024876802</v>
      </c>
      <c r="D87" s="17">
        <v>9905.2000000000007</v>
      </c>
      <c r="E87" s="9">
        <f t="shared" ref="E87:G87" si="19">D87/D88*100</f>
        <v>1.1702446523970984</v>
      </c>
      <c r="F87" s="17">
        <v>7631.3</v>
      </c>
      <c r="G87" s="9">
        <f t="shared" si="19"/>
        <v>1.2962218427639913</v>
      </c>
      <c r="H87" s="9">
        <f t="shared" si="9"/>
        <v>202.60121337087116</v>
      </c>
      <c r="I87" s="10">
        <f t="shared" si="10"/>
        <v>77.043371158583369</v>
      </c>
    </row>
    <row r="88" spans="1:9" s="14" customFormat="1" ht="15" customHeight="1" x14ac:dyDescent="0.25">
      <c r="A88" s="12" t="s">
        <v>77</v>
      </c>
      <c r="B88" s="16">
        <f>B43+B50+B52+B55+B60+B64+B71+B73+B78+B81+B83+B85</f>
        <v>469079.59999999992</v>
      </c>
      <c r="C88" s="13">
        <f>C43+C50+C52+C55+C60+C64+C71+C73+C78+C81+C83+C85</f>
        <v>100.00000000000001</v>
      </c>
      <c r="D88" s="16">
        <f>D43+D50+D52+D55+D60+D64+D71+D73+D78+D81+D83+D85</f>
        <v>846421.29999999993</v>
      </c>
      <c r="E88" s="13"/>
      <c r="F88" s="16">
        <f>F43+F50+F52+F55+F60+F64+F71+F73+F78+F81+F83+F85</f>
        <v>588734.10000000009</v>
      </c>
      <c r="G88" s="13"/>
      <c r="H88" s="9">
        <f t="shared" si="9"/>
        <v>25.508357216984095</v>
      </c>
      <c r="I88" s="10">
        <f t="shared" si="10"/>
        <v>69.55568107749653</v>
      </c>
    </row>
    <row r="89" spans="1:9" ht="115.5" customHeight="1" x14ac:dyDescent="0.25">
      <c r="A89" s="3" t="s">
        <v>78</v>
      </c>
      <c r="B89" s="17">
        <v>157327.4</v>
      </c>
      <c r="C89" s="9">
        <f>B89/B88*100</f>
        <v>33.53959541195141</v>
      </c>
      <c r="D89" s="17">
        <v>192965.6</v>
      </c>
      <c r="E89" s="9">
        <f t="shared" ref="E89:G89" si="20">D89/D88*100</f>
        <v>22.797819478314171</v>
      </c>
      <c r="F89" s="17">
        <v>150844.4</v>
      </c>
      <c r="G89" s="9">
        <f t="shared" si="20"/>
        <v>25.621821464053124</v>
      </c>
      <c r="H89" s="9">
        <f t="shared" si="9"/>
        <v>-4.1207062469728726</v>
      </c>
      <c r="I89" s="10">
        <f t="shared" si="10"/>
        <v>78.171653393143643</v>
      </c>
    </row>
    <row r="90" spans="1:9" ht="51.75" customHeight="1" x14ac:dyDescent="0.25">
      <c r="A90" s="3" t="s">
        <v>79</v>
      </c>
      <c r="B90" s="17">
        <v>36104.699999999997</v>
      </c>
      <c r="C90" s="9">
        <f>B90/B88*100</f>
        <v>7.696923933592509</v>
      </c>
      <c r="D90" s="17">
        <v>95216</v>
      </c>
      <c r="E90" s="9">
        <f t="shared" ref="E90:G90" si="21">D90/D88*100</f>
        <v>11.249244318402669</v>
      </c>
      <c r="F90" s="17">
        <v>40214.6</v>
      </c>
      <c r="G90" s="9">
        <f t="shared" si="21"/>
        <v>6.8306897799872628</v>
      </c>
      <c r="H90" s="9">
        <f t="shared" si="9"/>
        <v>11.383282508925447</v>
      </c>
      <c r="I90" s="10">
        <f t="shared" si="10"/>
        <v>42.235128549823557</v>
      </c>
    </row>
    <row r="91" spans="1:9" ht="26.25" customHeight="1" x14ac:dyDescent="0.25">
      <c r="A91" s="3" t="s">
        <v>80</v>
      </c>
      <c r="B91" s="17">
        <v>5419</v>
      </c>
      <c r="C91" s="9">
        <f>B91/B88*100</f>
        <v>1.1552410294542763</v>
      </c>
      <c r="D91" s="17">
        <v>10419.5</v>
      </c>
      <c r="E91" s="9">
        <f t="shared" ref="E91:G91" si="22">D91/D88*100</f>
        <v>1.2310063558183142</v>
      </c>
      <c r="F91" s="17">
        <v>9192.5</v>
      </c>
      <c r="G91" s="9">
        <f t="shared" si="22"/>
        <v>1.5614009788119965</v>
      </c>
      <c r="H91" s="9">
        <f t="shared" si="9"/>
        <v>69.634618933382541</v>
      </c>
      <c r="I91" s="10">
        <f t="shared" si="10"/>
        <v>88.224003071164645</v>
      </c>
    </row>
    <row r="92" spans="1:9" ht="51.75" customHeight="1" x14ac:dyDescent="0.25">
      <c r="A92" s="3" t="s">
        <v>81</v>
      </c>
      <c r="B92" s="17">
        <v>8066.2</v>
      </c>
      <c r="C92" s="9">
        <f>B92/B88*100</f>
        <v>1.719580216236221</v>
      </c>
      <c r="D92" s="17">
        <v>38546.400000000001</v>
      </c>
      <c r="E92" s="9">
        <f t="shared" ref="E92:G92" si="23">D92/D88*100</f>
        <v>4.5540441857973093</v>
      </c>
      <c r="F92" s="17">
        <v>24737.599999999999</v>
      </c>
      <c r="G92" s="9">
        <f t="shared" si="23"/>
        <v>4.2018289750839974</v>
      </c>
      <c r="H92" s="9">
        <f t="shared" si="9"/>
        <v>206.68220475564698</v>
      </c>
      <c r="I92" s="10">
        <f t="shared" si="10"/>
        <v>64.176161716788073</v>
      </c>
    </row>
    <row r="93" spans="1:9" ht="15" customHeight="1" x14ac:dyDescent="0.25">
      <c r="A93" s="3" t="s">
        <v>82</v>
      </c>
      <c r="B93" s="17">
        <v>20423.7</v>
      </c>
      <c r="C93" s="9">
        <f>B93/B88*100</f>
        <v>4.3539945032783356</v>
      </c>
      <c r="D93" s="17">
        <v>83669.7</v>
      </c>
      <c r="E93" s="9">
        <f t="shared" ref="E93:G93" si="24">D93/D88*100</f>
        <v>9.8851127683105329</v>
      </c>
      <c r="F93" s="17">
        <v>48718.1</v>
      </c>
      <c r="G93" s="9">
        <f t="shared" si="24"/>
        <v>8.2750599973740258</v>
      </c>
      <c r="H93" s="9">
        <f t="shared" si="9"/>
        <v>138.53709171207959</v>
      </c>
      <c r="I93" s="10">
        <f t="shared" si="10"/>
        <v>58.226693773253636</v>
      </c>
    </row>
    <row r="94" spans="1:9" ht="51.75" customHeight="1" x14ac:dyDescent="0.25">
      <c r="A94" s="3" t="s">
        <v>83</v>
      </c>
      <c r="B94" s="17">
        <v>239258.6</v>
      </c>
      <c r="C94" s="9">
        <f>B94/B88*100</f>
        <v>51.005969988888886</v>
      </c>
      <c r="D94" s="17">
        <v>383390.6</v>
      </c>
      <c r="E94" s="9">
        <f t="shared" ref="E94:G94" si="25">D94/D88*100</f>
        <v>45.295481103795474</v>
      </c>
      <c r="F94" s="17">
        <v>287069.5</v>
      </c>
      <c r="G94" s="9">
        <f t="shared" si="25"/>
        <v>48.760467586300834</v>
      </c>
      <c r="H94" s="9">
        <f t="shared" si="9"/>
        <v>19.982938962277629</v>
      </c>
      <c r="I94" s="10">
        <f t="shared" si="10"/>
        <v>74.876509752716942</v>
      </c>
    </row>
    <row r="95" spans="1:9" ht="42" customHeight="1" x14ac:dyDescent="0.25">
      <c r="A95" s="3" t="s">
        <v>84</v>
      </c>
      <c r="B95" s="17">
        <v>44.8</v>
      </c>
      <c r="C95" s="9">
        <f>B95/B88*100</f>
        <v>9.550617848228745E-3</v>
      </c>
      <c r="D95" s="17">
        <v>270</v>
      </c>
      <c r="E95" s="9">
        <f t="shared" ref="E95:G95" si="26">D95/D88*100</f>
        <v>3.1899008212576879E-2</v>
      </c>
      <c r="F95" s="17">
        <v>40.6</v>
      </c>
      <c r="G95" s="9">
        <f t="shared" si="26"/>
        <v>6.8961522697598117E-3</v>
      </c>
      <c r="H95" s="9">
        <f t="shared" si="9"/>
        <v>-9.3749999999999858</v>
      </c>
      <c r="I95" s="10">
        <f t="shared" si="10"/>
        <v>15.037037037037038</v>
      </c>
    </row>
    <row r="96" spans="1:9" ht="15" customHeight="1" x14ac:dyDescent="0.25">
      <c r="A96" s="3" t="s">
        <v>85</v>
      </c>
      <c r="B96" s="17">
        <f>SUM(B97:B101)</f>
        <v>2435.1999999999998</v>
      </c>
      <c r="C96" s="9">
        <f>B96/B88*100</f>
        <v>0.51914429875014823</v>
      </c>
      <c r="D96" s="17">
        <f>SUM(D97:D101)</f>
        <v>41943.5</v>
      </c>
      <c r="E96" s="9">
        <f t="shared" ref="E96:G96" si="27">D96/D88*100</f>
        <v>4.9553927813489569</v>
      </c>
      <c r="F96" s="17">
        <f>SUM(F97:F101)</f>
        <v>27916.799999999999</v>
      </c>
      <c r="G96" s="9">
        <f t="shared" si="27"/>
        <v>4.7418350661189823</v>
      </c>
      <c r="H96" s="9">
        <f t="shared" si="9"/>
        <v>1046.3863337713535</v>
      </c>
      <c r="I96" s="10">
        <f t="shared" si="10"/>
        <v>66.558107930907056</v>
      </c>
    </row>
    <row r="97" spans="1:9" ht="77.25" customHeight="1" x14ac:dyDescent="0.25">
      <c r="A97" s="3" t="s">
        <v>86</v>
      </c>
      <c r="B97" s="17">
        <v>794.6</v>
      </c>
      <c r="C97" s="9">
        <f>B97/B88*100</f>
        <v>0.1693955567455929</v>
      </c>
      <c r="D97" s="17">
        <v>1574.2</v>
      </c>
      <c r="E97" s="9">
        <f t="shared" ref="E97:G97" si="28">D97/D88*100</f>
        <v>0.18598303232680938</v>
      </c>
      <c r="F97" s="17">
        <v>1574.2</v>
      </c>
      <c r="G97" s="9">
        <f t="shared" si="28"/>
        <v>0.26738726362206638</v>
      </c>
      <c r="H97" s="9">
        <f t="shared" si="9"/>
        <v>98.112257739743256</v>
      </c>
      <c r="I97" s="10">
        <f t="shared" si="10"/>
        <v>100</v>
      </c>
    </row>
    <row r="98" spans="1:9" ht="15" customHeight="1" x14ac:dyDescent="0.25">
      <c r="A98" s="3" t="s">
        <v>87</v>
      </c>
      <c r="B98" s="17">
        <v>1420.6</v>
      </c>
      <c r="C98" s="9">
        <f>B98/B88*100</f>
        <v>0.30284838649986057</v>
      </c>
      <c r="D98" s="17">
        <v>151.1</v>
      </c>
      <c r="E98" s="9">
        <f>D98/D88*100</f>
        <v>1.7851630151556913E-2</v>
      </c>
      <c r="F98" s="17">
        <v>116.1</v>
      </c>
      <c r="G98" s="9">
        <f>F98/F88*100</f>
        <v>1.972027779603729E-2</v>
      </c>
      <c r="H98" s="9">
        <f t="shared" si="9"/>
        <v>-91.827396874560051</v>
      </c>
      <c r="I98" s="10">
        <f t="shared" si="10"/>
        <v>76.836532097948378</v>
      </c>
    </row>
    <row r="99" spans="1:9" ht="26.25" customHeight="1" x14ac:dyDescent="0.25">
      <c r="A99" s="3" t="s">
        <v>88</v>
      </c>
      <c r="B99" s="17">
        <v>220</v>
      </c>
      <c r="C99" s="9">
        <f>B99/B88*100</f>
        <v>4.6900355504694735E-2</v>
      </c>
      <c r="D99" s="17">
        <v>31743.9</v>
      </c>
      <c r="E99" s="9">
        <f>D99/D88*100</f>
        <v>3.7503663955526645</v>
      </c>
      <c r="F99" s="17">
        <v>26226.5</v>
      </c>
      <c r="G99" s="9">
        <f>F99/F88*100</f>
        <v>4.4547275247008784</v>
      </c>
      <c r="H99" s="9">
        <f t="shared" si="9"/>
        <v>11821.136363636364</v>
      </c>
      <c r="I99" s="10">
        <f t="shared" si="10"/>
        <v>82.619022867385539</v>
      </c>
    </row>
    <row r="100" spans="1:9" ht="15" customHeight="1" x14ac:dyDescent="0.25">
      <c r="A100" s="3" t="s">
        <v>89</v>
      </c>
      <c r="B100" s="17">
        <v>0</v>
      </c>
      <c r="C100" s="9">
        <f>B100/B88*100</f>
        <v>0</v>
      </c>
      <c r="D100" s="17">
        <v>8474.2999999999993</v>
      </c>
      <c r="E100" s="9">
        <f>D100/D88*100</f>
        <v>1.0011917233179271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 x14ac:dyDescent="0.25">
      <c r="A101" s="3" t="s">
        <v>90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 x14ac:dyDescent="0.25">
      <c r="A102" s="3" t="s">
        <v>91</v>
      </c>
      <c r="B102" s="17">
        <f>B42-B88</f>
        <v>19794.400000000081</v>
      </c>
      <c r="C102" s="9"/>
      <c r="D102" s="17">
        <f>D42-D88</f>
        <v>-162943.29999999993</v>
      </c>
      <c r="E102" s="9"/>
      <c r="F102" s="17">
        <f>F42-F88</f>
        <v>56412.899999999907</v>
      </c>
      <c r="G102" s="9"/>
      <c r="H102" s="9"/>
      <c r="I102" s="9"/>
    </row>
    <row r="103" spans="1:9" x14ac:dyDescent="0.25">
      <c r="A103" s="26" t="s">
        <v>92</v>
      </c>
      <c r="B103" s="27"/>
      <c r="C103" s="27"/>
      <c r="D103" s="27"/>
      <c r="E103" s="27"/>
      <c r="F103" s="27"/>
      <c r="G103" s="27"/>
      <c r="H103" s="27"/>
      <c r="I103" s="28"/>
    </row>
    <row r="104" spans="1:9" ht="64.5" customHeight="1" x14ac:dyDescent="0.25">
      <c r="A104" s="3" t="s">
        <v>93</v>
      </c>
      <c r="B104" s="8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94</v>
      </c>
      <c r="B105" s="20">
        <v>0</v>
      </c>
      <c r="C105" s="8"/>
      <c r="D105" s="8"/>
      <c r="E105" s="8"/>
      <c r="F105" s="8">
        <v>0</v>
      </c>
      <c r="G105" s="8"/>
      <c r="H105" s="8"/>
      <c r="I105" s="8"/>
    </row>
    <row r="106" spans="1:9" ht="39" customHeight="1" x14ac:dyDescent="0.25">
      <c r="A106" s="3" t="s">
        <v>95</v>
      </c>
      <c r="B106" s="20">
        <v>0</v>
      </c>
      <c r="C106" s="8"/>
      <c r="D106" s="8">
        <v>16624</v>
      </c>
      <c r="E106" s="8"/>
      <c r="F106" s="8">
        <v>22535</v>
      </c>
      <c r="G106" s="8"/>
      <c r="H106" s="8"/>
      <c r="I106" s="8"/>
    </row>
    <row r="107" spans="1:9" ht="39" customHeight="1" x14ac:dyDescent="0.25">
      <c r="A107" s="3" t="s">
        <v>96</v>
      </c>
      <c r="B107" s="20">
        <v>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25">
      <c r="A108" s="3" t="s">
        <v>97</v>
      </c>
      <c r="B108" s="20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 x14ac:dyDescent="0.25">
      <c r="A109" s="3" t="s">
        <v>98</v>
      </c>
      <c r="B109" s="20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25">
      <c r="A110" s="3" t="s">
        <v>99</v>
      </c>
      <c r="B110" s="20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 x14ac:dyDescent="0.25">
      <c r="A111" s="3" t="s">
        <v>100</v>
      </c>
      <c r="B111" s="20">
        <v>-19795</v>
      </c>
      <c r="C111" s="8"/>
      <c r="D111" s="8">
        <v>33287</v>
      </c>
      <c r="E111" s="8"/>
      <c r="F111" s="8">
        <v>-78949</v>
      </c>
      <c r="G111" s="8"/>
      <c r="H111" s="8"/>
      <c r="I111" s="8"/>
    </row>
    <row r="112" spans="1:9" ht="39" customHeight="1" x14ac:dyDescent="0.25">
      <c r="A112" s="3" t="s">
        <v>101</v>
      </c>
      <c r="B112" s="21">
        <f t="shared" ref="B112" si="29">SUM(B105:B111)</f>
        <v>-19795</v>
      </c>
      <c r="C112" s="7"/>
      <c r="D112" s="7">
        <f t="shared" ref="D112:F112" si="30">SUM(D105:D111)</f>
        <v>49911</v>
      </c>
      <c r="E112" s="7"/>
      <c r="F112" s="7">
        <f t="shared" si="30"/>
        <v>-56414</v>
      </c>
      <c r="G112" s="7"/>
      <c r="H112" s="7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2025-11-14T11:20:42Z</dcterms:modified>
</cp:coreProperties>
</file>