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20" yWindow="-120" windowWidth="24240" windowHeight="13140"/>
  </bookViews>
  <sheets>
    <sheet name="Информация" sheetId="1" r:id="rId1"/>
  </sheets>
  <definedNames>
    <definedName name="_xlnm._FilterDatabase" localSheetId="0" hidden="1">Информация!$A$6:$I$38</definedName>
  </definedNames>
  <calcPr calcId="125725"/>
</workbook>
</file>

<file path=xl/calcChain.xml><?xml version="1.0" encoding="utf-8"?>
<calcChain xmlns="http://schemas.openxmlformats.org/spreadsheetml/2006/main">
  <c r="G38" i="1"/>
  <c r="C38"/>
  <c r="E38"/>
  <c r="F38"/>
  <c r="D38"/>
  <c r="H36"/>
  <c r="I36"/>
  <c r="H35"/>
  <c r="I35"/>
  <c r="C36"/>
  <c r="C35"/>
  <c r="F25"/>
  <c r="H26"/>
  <c r="I26"/>
  <c r="H18"/>
  <c r="I18"/>
  <c r="B25"/>
  <c r="D25"/>
  <c r="D16"/>
  <c r="F16"/>
  <c r="I34"/>
  <c r="I37"/>
  <c r="H34"/>
  <c r="H37"/>
  <c r="I8" l="1"/>
  <c r="I9"/>
  <c r="I10"/>
  <c r="I11"/>
  <c r="I12"/>
  <c r="I13"/>
  <c r="I17"/>
  <c r="I19"/>
  <c r="I20"/>
  <c r="I27"/>
  <c r="I28"/>
  <c r="I32"/>
  <c r="I33"/>
  <c r="H8" l="1"/>
  <c r="H10"/>
  <c r="H12"/>
  <c r="H17"/>
  <c r="H19"/>
  <c r="H20"/>
  <c r="H27"/>
  <c r="H28"/>
  <c r="H32"/>
  <c r="H33"/>
  <c r="H13"/>
  <c r="H11"/>
  <c r="H9"/>
  <c r="F7"/>
  <c r="D7"/>
  <c r="G36" l="1"/>
  <c r="G35"/>
  <c r="E36"/>
  <c r="E35"/>
  <c r="G18"/>
  <c r="G26"/>
  <c r="E18"/>
  <c r="E26"/>
  <c r="G34"/>
  <c r="G37"/>
  <c r="E37"/>
  <c r="E34"/>
  <c r="I7"/>
  <c r="I21"/>
  <c r="I23"/>
  <c r="I30"/>
  <c r="I16"/>
  <c r="I22"/>
  <c r="I24"/>
  <c r="I29"/>
  <c r="I31"/>
  <c r="I14"/>
  <c r="I15"/>
  <c r="I25"/>
  <c r="H31"/>
  <c r="H30"/>
  <c r="H29"/>
  <c r="H25"/>
  <c r="H24"/>
  <c r="H23"/>
  <c r="H22"/>
  <c r="H21"/>
  <c r="B16"/>
  <c r="H16" s="1"/>
  <c r="H15"/>
  <c r="H14"/>
  <c r="B7"/>
  <c r="H7" l="1"/>
  <c r="B38"/>
  <c r="I38"/>
  <c r="G29"/>
  <c r="G22"/>
  <c r="G9"/>
  <c r="E7"/>
  <c r="G27"/>
  <c r="G31"/>
  <c r="G8"/>
  <c r="G21"/>
  <c r="G19"/>
  <c r="G33"/>
  <c r="G28"/>
  <c r="G14"/>
  <c r="G30"/>
  <c r="G16"/>
  <c r="G32"/>
  <c r="G25"/>
  <c r="G15"/>
  <c r="G12"/>
  <c r="G10"/>
  <c r="E28"/>
  <c r="E16"/>
  <c r="E24"/>
  <c r="G24" s="1"/>
  <c r="E22"/>
  <c r="E9"/>
  <c r="E32"/>
  <c r="E25"/>
  <c r="E23"/>
  <c r="E19"/>
  <c r="E12"/>
  <c r="E10"/>
  <c r="E21"/>
  <c r="E17"/>
  <c r="E14"/>
  <c r="E11"/>
  <c r="E20"/>
  <c r="E15"/>
  <c r="E13"/>
  <c r="E8"/>
  <c r="G7"/>
  <c r="E33"/>
  <c r="E31"/>
  <c r="E30"/>
  <c r="E29"/>
  <c r="E27"/>
  <c r="G23"/>
  <c r="G20"/>
  <c r="G17"/>
  <c r="G13"/>
  <c r="G11"/>
  <c r="C18" l="1"/>
  <c r="C26"/>
  <c r="C34"/>
  <c r="C37"/>
  <c r="C14"/>
  <c r="H38"/>
  <c r="C17"/>
  <c r="C7"/>
  <c r="C19"/>
  <c r="C24"/>
  <c r="C22"/>
  <c r="C32"/>
  <c r="C13"/>
  <c r="C8"/>
  <c r="C10"/>
  <c r="C9"/>
  <c r="C21"/>
  <c r="C16"/>
  <c r="C31"/>
  <c r="C15"/>
  <c r="C33"/>
  <c r="C25"/>
  <c r="C29"/>
  <c r="C11"/>
  <c r="C27"/>
  <c r="C30"/>
  <c r="C20"/>
  <c r="C28"/>
  <c r="C12"/>
  <c r="C23"/>
</calcChain>
</file>

<file path=xl/sharedStrings.xml><?xml version="1.0" encoding="utf-8"?>
<sst xmlns="http://schemas.openxmlformats.org/spreadsheetml/2006/main" count="45" uniqueCount="43">
  <si>
    <t>тыс руб</t>
  </si>
  <si>
    <t>Наименование показателя</t>
  </si>
  <si>
    <t>Уд.вес в общем объеме</t>
  </si>
  <si>
    <t>Процент прироста (+), снижения (-) (гр.6/гр.2*100-100)</t>
  </si>
  <si>
    <t>Процент исполнения (гр.6/гр.4*100)</t>
  </si>
  <si>
    <t>1</t>
  </si>
  <si>
    <t>2</t>
  </si>
  <si>
    <t>Р А С Х О Д Ы - всего</t>
  </si>
  <si>
    <t>Муниципальная программа Пряжинского национального муниципального района "Развитие образования в Пряжинском национальном муниципальном районе"</t>
  </si>
  <si>
    <t>Подпрограмма "Развитие дошкольного образования"</t>
  </si>
  <si>
    <t>Подпрограмма "Развитие общего образования детей"</t>
  </si>
  <si>
    <t>Подпрограмма "Развитие системы дополнительного образования"</t>
  </si>
  <si>
    <t>Подпрограмма "Развитие системы оценки качества образования"</t>
  </si>
  <si>
    <t>Подпрограмма "Развитие воспитательной системы района"</t>
  </si>
  <si>
    <t>Подпрограмма "Развитие кадрового потенциала района"</t>
  </si>
  <si>
    <t>Муниципальная программа "Молодежь Пряжинского национального муниципального района"</t>
  </si>
  <si>
    <t>Муниципальная программа "Ветеран"</t>
  </si>
  <si>
    <t>Муниципальная программа "Развитие культуры в Пряжинском национальном муниципальном районе"</t>
  </si>
  <si>
    <t>Подпрограмма "Организация библиотечного обслуживания населения Пряжинского района и комплектование фонда МБУ "Межпоселенческая библиотека Пряжинского национального муниципального района"</t>
  </si>
  <si>
    <t>Подпрограмма "Подписка"</t>
  </si>
  <si>
    <t>Подпрограмма "Развитие учреждений культуры"</t>
  </si>
  <si>
    <t>Подпрограмма "Развитие творческого потенциала жителей Пряжинского района, организация концертной, театральной деятельности"</t>
  </si>
  <si>
    <t>Муниципальная целевая программа "Развитие физической культуры и спорта в Пряжинском национальном муниципальном районе"</t>
  </si>
  <si>
    <t>Муниципальная программа "Сохранение и развитие этносоциального и этнокультурного потенциала карельского народа в Пряжинском национальном муниципальном районе"</t>
  </si>
  <si>
    <t>Муниципальная программа "Развитие малого и среднего предпринимательства в Пряжинском национальном муниципальном районе"</t>
  </si>
  <si>
    <t>Муниципальная целевая программа "Обеспечение жильем молодых семей в Пряжинском национальном муниципальном районе"</t>
  </si>
  <si>
    <t>Муниципальная программа "Повышение безопасности дорожного движения на территории Пряжинского национального муниципального района"</t>
  </si>
  <si>
    <t>Подпрограмма "Пассажирский транспорт общего пользования"</t>
  </si>
  <si>
    <t>Подпрограмма "Дороги Пряжинского национального муниципального района"</t>
  </si>
  <si>
    <t>Подпрограмма "Содержание и ремонт автомобильных дорог в границах Пряжинского национального муниципального района"</t>
  </si>
  <si>
    <t>Муниципальная целевая программа "Развитие внутреннего и въездного туризма на территории Пряжинского национального муниципального района</t>
  </si>
  <si>
    <t>Муниципальная целевая программа "Профилактика правонарушений в Пряжинском национальном муниципальном районе"</t>
  </si>
  <si>
    <t>Муниципальная Программа "Адресная социальная помощь"</t>
  </si>
  <si>
    <t>Муниципальная программа «Укрепление общественного здоровья и формирование здорового образа жизни в Пряжинском национальном муниципальном районе»</t>
  </si>
  <si>
    <t>Муниципальнвя программа "Поддержка социально ориентированных некоммерческих организаций на территории Пряжинского национального муниципального района"</t>
  </si>
  <si>
    <t>Муниципальная программа "Развитие инженерной инфраструктуры и энергоэффективности на территории Пряжинского национального муниципального района"</t>
  </si>
  <si>
    <t xml:space="preserve">Непрограммные расходы бюджета </t>
  </si>
  <si>
    <t>Факт на 01.10.2023 (отчетный) год</t>
  </si>
  <si>
    <t>План на 2024 год по состоянию на 01.10.2024 (текущий) год</t>
  </si>
  <si>
    <t>Факт на 01.10.2024 (текущий) год</t>
  </si>
  <si>
    <t>Муниципальная программа «Поддержка и развитие садоводческих, огороднических некоммерческих товариществ граждан на территории Пряжинского национального муниципального района»</t>
  </si>
  <si>
    <t>Муниципальная программа «Реализация проектов инициативного бюджетирования на территории Пряжинского национального муниципального района»</t>
  </si>
  <si>
    <t>Информация об исполнении бюджета Пряжинского национального муниципального района по муниципальным программам и непрограммным направлениям деятельности за 9 месяцев 2024 года</t>
  </si>
</sst>
</file>

<file path=xl/styles.xml><?xml version="1.0" encoding="utf-8"?>
<styleSheet xmlns="http://schemas.openxmlformats.org/spreadsheetml/2006/main">
  <numFmts count="3">
    <numFmt numFmtId="164" formatCode="[&gt;=0.005]#,##0.00;[&lt;=-0.005]\-#,##0.00;#,##0.00"/>
    <numFmt numFmtId="165" formatCode="[&gt;=0.005]#,##0;[&lt;=-0.005]\-#,##0;#,##0"/>
    <numFmt numFmtId="166" formatCode="#,##0.0_ ;\-#,##0.0\ "/>
  </numFmts>
  <fonts count="7">
    <font>
      <sz val="11"/>
      <color indexed="8"/>
      <name val="Calibri"/>
      <family val="2"/>
      <scheme val="minor"/>
    </font>
    <font>
      <sz val="10"/>
      <color rgb="FF000000"/>
      <name val="Arial"/>
    </font>
    <font>
      <b/>
      <sz val="11"/>
      <color rgb="FF000000"/>
      <name val="Arial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1"/>
      <color indexed="8"/>
      <name val="Calibri"/>
      <family val="2"/>
      <charset val="204"/>
      <scheme val="minor"/>
    </font>
    <font>
      <b/>
      <sz val="11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right" wrapText="1"/>
    </xf>
    <xf numFmtId="164" fontId="1" fillId="0" borderId="0" xfId="0" applyNumberFormat="1" applyFont="1"/>
    <xf numFmtId="165" fontId="3" fillId="0" borderId="1" xfId="0" applyNumberFormat="1" applyFont="1" applyBorder="1" applyAlignment="1">
      <alignment horizontal="right" vertical="top" wrapText="1"/>
    </xf>
    <xf numFmtId="165" fontId="1" fillId="0" borderId="1" xfId="0" applyNumberFormat="1" applyFont="1" applyBorder="1" applyAlignment="1">
      <alignment horizontal="right" vertical="top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0" xfId="0" applyFont="1"/>
    <xf numFmtId="166" fontId="4" fillId="0" borderId="1" xfId="0" applyNumberFormat="1" applyFont="1" applyBorder="1" applyAlignment="1">
      <alignment horizontal="right" vertical="top" wrapText="1"/>
    </xf>
    <xf numFmtId="166" fontId="3" fillId="0" borderId="1" xfId="0" applyNumberFormat="1" applyFont="1" applyBorder="1" applyAlignment="1">
      <alignment horizontal="right" vertical="top" wrapText="1"/>
    </xf>
    <xf numFmtId="0" fontId="3" fillId="0" borderId="1" xfId="0" applyFont="1" applyBorder="1" applyAlignment="1">
      <alignment horizontal="left" vertical="center" wrapText="1"/>
    </xf>
    <xf numFmtId="166" fontId="3" fillId="0" borderId="1" xfId="0" applyNumberFormat="1" applyFont="1" applyBorder="1" applyAlignment="1">
      <alignment horizontal="right" vertical="top" wrapText="1"/>
    </xf>
    <xf numFmtId="166" fontId="3" fillId="0" borderId="1" xfId="0" applyNumberFormat="1" applyFont="1" applyBorder="1" applyAlignment="1">
      <alignment horizontal="right" vertical="top" wrapText="1"/>
    </xf>
    <xf numFmtId="166" fontId="3" fillId="0" borderId="1" xfId="0" applyNumberFormat="1" applyFont="1" applyBorder="1" applyAlignment="1">
      <alignment horizontal="right" vertical="top" wrapText="1"/>
    </xf>
    <xf numFmtId="166" fontId="3" fillId="0" borderId="1" xfId="0" applyNumberFormat="1" applyFont="1" applyBorder="1" applyAlignment="1">
      <alignment horizontal="right" vertical="top" wrapText="1"/>
    </xf>
    <xf numFmtId="166" fontId="3" fillId="0" borderId="1" xfId="0" applyNumberFormat="1" applyFont="1" applyBorder="1" applyAlignment="1">
      <alignment horizontal="right" vertical="top" wrapText="1"/>
    </xf>
    <xf numFmtId="166" fontId="3" fillId="0" borderId="1" xfId="0" applyNumberFormat="1" applyFont="1" applyBorder="1" applyAlignment="1">
      <alignment horizontal="right" vertical="top" wrapText="1"/>
    </xf>
    <xf numFmtId="166" fontId="3" fillId="0" borderId="1" xfId="0" applyNumberFormat="1" applyFont="1" applyBorder="1" applyAlignment="1">
      <alignment horizontal="right" vertical="top" wrapText="1"/>
    </xf>
    <xf numFmtId="166" fontId="3" fillId="0" borderId="1" xfId="0" applyNumberFormat="1" applyFont="1" applyBorder="1" applyAlignment="1">
      <alignment horizontal="right" vertical="top" wrapText="1"/>
    </xf>
    <xf numFmtId="166" fontId="3" fillId="0" borderId="1" xfId="0" applyNumberFormat="1" applyFont="1" applyBorder="1" applyAlignment="1">
      <alignment horizontal="right" vertical="top" wrapText="1"/>
    </xf>
    <xf numFmtId="166" fontId="3" fillId="0" borderId="1" xfId="0" applyNumberFormat="1" applyFont="1" applyBorder="1" applyAlignment="1">
      <alignment horizontal="right" vertical="top" wrapText="1"/>
    </xf>
    <xf numFmtId="166" fontId="3" fillId="0" borderId="1" xfId="0" applyNumberFormat="1" applyFont="1" applyBorder="1" applyAlignment="1">
      <alignment horizontal="right" vertical="top" wrapText="1"/>
    </xf>
    <xf numFmtId="0" fontId="0" fillId="0" borderId="0" xfId="0"/>
    <xf numFmtId="165" fontId="3" fillId="0" borderId="1" xfId="0" applyNumberFormat="1" applyFont="1" applyBorder="1" applyAlignment="1">
      <alignment horizontal="right" vertical="top" wrapText="1"/>
    </xf>
    <xf numFmtId="165" fontId="1" fillId="0" borderId="1" xfId="0" applyNumberFormat="1" applyFont="1" applyBorder="1" applyAlignment="1">
      <alignment horizontal="right" vertical="top" wrapText="1"/>
    </xf>
    <xf numFmtId="0" fontId="4" fillId="0" borderId="1" xfId="0" applyFont="1" applyBorder="1" applyAlignment="1">
      <alignment horizontal="left" vertical="center" wrapText="1"/>
    </xf>
    <xf numFmtId="166" fontId="3" fillId="0" borderId="1" xfId="0" applyNumberFormat="1" applyFont="1" applyBorder="1" applyAlignment="1">
      <alignment horizontal="right" vertical="top" wrapText="1"/>
    </xf>
    <xf numFmtId="0" fontId="6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40"/>
  <sheetViews>
    <sheetView tabSelected="1" workbookViewId="0">
      <selection activeCell="K7" sqref="K7"/>
    </sheetView>
  </sheetViews>
  <sheetFormatPr defaultRowHeight="15"/>
  <cols>
    <col min="1" max="1" width="28.5703125" customWidth="1"/>
    <col min="2" max="2" width="14.28515625" customWidth="1"/>
    <col min="3" max="3" width="10.28515625" customWidth="1"/>
    <col min="4" max="4" width="24" customWidth="1"/>
    <col min="5" max="5" width="10.28515625" customWidth="1"/>
    <col min="6" max="6" width="14.28515625" customWidth="1"/>
    <col min="7" max="7" width="10.28515625" customWidth="1"/>
    <col min="8" max="8" width="16.85546875" customWidth="1"/>
    <col min="9" max="9" width="14.28515625" customWidth="1"/>
  </cols>
  <sheetData>
    <row r="1" spans="1:9">
      <c r="A1" s="1"/>
      <c r="B1" s="1"/>
      <c r="C1" s="1"/>
      <c r="D1" s="1"/>
      <c r="E1" s="1"/>
      <c r="F1" s="1"/>
      <c r="G1" s="1"/>
      <c r="H1" s="1"/>
      <c r="I1" s="1"/>
    </row>
    <row r="2" spans="1:9" ht="38.25" customHeight="1">
      <c r="A2" s="31" t="s">
        <v>42</v>
      </c>
      <c r="B2" s="32"/>
      <c r="C2" s="32"/>
      <c r="D2" s="32"/>
      <c r="E2" s="32"/>
      <c r="F2" s="32"/>
      <c r="G2" s="32"/>
      <c r="H2" s="32"/>
      <c r="I2" s="32"/>
    </row>
    <row r="3" spans="1:9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>
      <c r="A4" s="1"/>
      <c r="B4" s="1"/>
      <c r="C4" s="1"/>
      <c r="D4" s="1"/>
      <c r="E4" s="1"/>
      <c r="F4" s="1"/>
      <c r="G4" s="1"/>
      <c r="H4" s="1"/>
      <c r="I4" s="5" t="s">
        <v>0</v>
      </c>
    </row>
    <row r="5" spans="1:9" ht="49.5" customHeight="1">
      <c r="A5" s="2" t="s">
        <v>1</v>
      </c>
      <c r="B5" s="9" t="s">
        <v>37</v>
      </c>
      <c r="C5" s="9" t="s">
        <v>2</v>
      </c>
      <c r="D5" s="9" t="s">
        <v>38</v>
      </c>
      <c r="E5" s="2" t="s">
        <v>2</v>
      </c>
      <c r="F5" s="9" t="s">
        <v>39</v>
      </c>
      <c r="G5" s="2" t="s">
        <v>2</v>
      </c>
      <c r="H5" s="4" t="s">
        <v>3</v>
      </c>
      <c r="I5" s="4" t="s">
        <v>4</v>
      </c>
    </row>
    <row r="6" spans="1:9" ht="15" customHeight="1">
      <c r="A6" s="2" t="s">
        <v>5</v>
      </c>
      <c r="B6" s="2" t="s">
        <v>6</v>
      </c>
      <c r="C6" s="2">
        <v>3</v>
      </c>
      <c r="D6" s="2">
        <v>4</v>
      </c>
      <c r="E6" s="2">
        <v>5</v>
      </c>
      <c r="F6" s="2">
        <v>6</v>
      </c>
      <c r="G6" s="2">
        <v>7</v>
      </c>
      <c r="H6" s="2">
        <v>8</v>
      </c>
      <c r="I6" s="2">
        <v>9</v>
      </c>
    </row>
    <row r="7" spans="1:9" ht="87.75" customHeight="1">
      <c r="A7" s="10" t="s">
        <v>8</v>
      </c>
      <c r="B7" s="13">
        <f>SUM(B8:B13)</f>
        <v>337862.1</v>
      </c>
      <c r="C7" s="7">
        <f>B7/B38*100</f>
        <v>78.808217967070377</v>
      </c>
      <c r="D7" s="13">
        <f>SUM(D8:D13)</f>
        <v>472903.7</v>
      </c>
      <c r="E7" s="7">
        <f>D7/D38*100</f>
        <v>75.125252785204438</v>
      </c>
      <c r="F7" s="13">
        <f>SUM(F8:F13)</f>
        <v>319147</v>
      </c>
      <c r="G7" s="7">
        <f>F7/F38*100</f>
        <v>78.424477611646893</v>
      </c>
      <c r="H7" s="7">
        <f>F7/B7*100-100</f>
        <v>-5.5392717916570007</v>
      </c>
      <c r="I7" s="8">
        <f t="shared" ref="I7:I24" si="0">F7/D7*100</f>
        <v>67.486678577477818</v>
      </c>
    </row>
    <row r="8" spans="1:9" ht="36" customHeight="1">
      <c r="A8" s="3" t="s">
        <v>9</v>
      </c>
      <c r="B8" s="15">
        <v>97509.1</v>
      </c>
      <c r="C8" s="7">
        <f>B8/B38*100</f>
        <v>22.744541061494804</v>
      </c>
      <c r="D8" s="13">
        <v>163759.20000000001</v>
      </c>
      <c r="E8" s="7">
        <f>D8/D38*100</f>
        <v>26.014707213969469</v>
      </c>
      <c r="F8" s="13">
        <v>110484.3</v>
      </c>
      <c r="G8" s="7">
        <f>F8/F38*100</f>
        <v>27.149475043752503</v>
      </c>
      <c r="H8" s="7">
        <f>F8/B8*100-100</f>
        <v>13.306655481385832</v>
      </c>
      <c r="I8" s="8">
        <f t="shared" si="0"/>
        <v>67.467537701698589</v>
      </c>
    </row>
    <row r="9" spans="1:9" ht="35.25" customHeight="1">
      <c r="A9" s="3" t="s">
        <v>10</v>
      </c>
      <c r="B9" s="15">
        <v>211914.1</v>
      </c>
      <c r="C9" s="7">
        <f>B9/B38*100</f>
        <v>49.43014497067162</v>
      </c>
      <c r="D9" s="13">
        <v>268846.59999999998</v>
      </c>
      <c r="E9" s="7">
        <f>D9/D38*100</f>
        <v>42.708840690911792</v>
      </c>
      <c r="F9" s="13">
        <v>180482.1</v>
      </c>
      <c r="G9" s="7">
        <f>F9/F38*100</f>
        <v>44.350140877880776</v>
      </c>
      <c r="H9" s="7">
        <f>F9/B9*100-100</f>
        <v>-14.832425025045524</v>
      </c>
      <c r="I9" s="8">
        <f t="shared" si="0"/>
        <v>67.132000181516162</v>
      </c>
    </row>
    <row r="10" spans="1:9" ht="45" customHeight="1">
      <c r="A10" s="3" t="s">
        <v>11</v>
      </c>
      <c r="B10" s="15">
        <v>28390.3</v>
      </c>
      <c r="C10" s="7">
        <f>B10/B38*100</f>
        <v>6.6221957140221361</v>
      </c>
      <c r="D10" s="13">
        <v>40162.9</v>
      </c>
      <c r="E10" s="7">
        <f>D10/D38*100</f>
        <v>6.3802588456949856</v>
      </c>
      <c r="F10" s="13">
        <v>28180.6</v>
      </c>
      <c r="G10" s="7">
        <f>F10/F38*100</f>
        <v>6.9248616900136186</v>
      </c>
      <c r="H10" s="7">
        <f t="shared" ref="H10:H12" si="1">F10/B10*100-100</f>
        <v>-0.73863256112123565</v>
      </c>
      <c r="I10" s="8">
        <f t="shared" si="0"/>
        <v>70.165749983193436</v>
      </c>
    </row>
    <row r="11" spans="1:9" ht="47.25" hidden="1" customHeight="1">
      <c r="A11" s="3" t="s">
        <v>12</v>
      </c>
      <c r="B11" s="13">
        <v>0</v>
      </c>
      <c r="C11" s="7">
        <f>B11/B38*100</f>
        <v>0</v>
      </c>
      <c r="D11" s="13">
        <v>0</v>
      </c>
      <c r="E11" s="7">
        <f>D11/D38*100</f>
        <v>0</v>
      </c>
      <c r="F11" s="13">
        <v>0</v>
      </c>
      <c r="G11" s="7">
        <f>F11/F38*100</f>
        <v>0</v>
      </c>
      <c r="H11" s="7" t="e">
        <f t="shared" si="1"/>
        <v>#DIV/0!</v>
      </c>
      <c r="I11" s="8" t="e">
        <f t="shared" si="0"/>
        <v>#DIV/0!</v>
      </c>
    </row>
    <row r="12" spans="1:9" ht="42.75" hidden="1" customHeight="1">
      <c r="A12" s="3" t="s">
        <v>13</v>
      </c>
      <c r="B12" s="13">
        <v>0</v>
      </c>
      <c r="C12" s="7">
        <f>B12/B38*100</f>
        <v>0</v>
      </c>
      <c r="D12" s="13">
        <v>0</v>
      </c>
      <c r="E12" s="7">
        <f>D12/D38*100</f>
        <v>0</v>
      </c>
      <c r="F12" s="13">
        <v>0</v>
      </c>
      <c r="G12" s="7">
        <f>F12/F38*100</f>
        <v>0</v>
      </c>
      <c r="H12" s="7" t="e">
        <f t="shared" si="1"/>
        <v>#DIV/0!</v>
      </c>
      <c r="I12" s="8" t="e">
        <f t="shared" si="0"/>
        <v>#DIV/0!</v>
      </c>
    </row>
    <row r="13" spans="1:9" ht="26.25" customHeight="1">
      <c r="A13" s="3" t="s">
        <v>14</v>
      </c>
      <c r="B13" s="16">
        <v>48.6</v>
      </c>
      <c r="C13" s="7">
        <f>B13/B38*100</f>
        <v>1.1336220881832029E-2</v>
      </c>
      <c r="D13" s="13">
        <v>135</v>
      </c>
      <c r="E13" s="7">
        <f>D13/D38*100</f>
        <v>2.1446034628197243E-2</v>
      </c>
      <c r="F13" s="13">
        <v>0</v>
      </c>
      <c r="G13" s="7">
        <f>F13/F38*100</f>
        <v>0</v>
      </c>
      <c r="H13" s="7">
        <f>F13/B13*100-100</f>
        <v>-100</v>
      </c>
      <c r="I13" s="8">
        <f t="shared" si="0"/>
        <v>0</v>
      </c>
    </row>
    <row r="14" spans="1:9" ht="57" customHeight="1">
      <c r="A14" s="10" t="s">
        <v>15</v>
      </c>
      <c r="B14" s="17">
        <v>95.1</v>
      </c>
      <c r="C14" s="7">
        <f>B14/B38*100</f>
        <v>2.2182605058893537E-2</v>
      </c>
      <c r="D14" s="13">
        <v>170</v>
      </c>
      <c r="E14" s="7">
        <f>D14/D38*100</f>
        <v>2.700611767995208E-2</v>
      </c>
      <c r="F14" s="13">
        <v>167.8</v>
      </c>
      <c r="G14" s="7">
        <f>F14/F38*100</f>
        <v>4.1233749160212538E-2</v>
      </c>
      <c r="H14" s="7">
        <f>F14/B14*100-100</f>
        <v>76.445846477392223</v>
      </c>
      <c r="I14" s="8">
        <f t="shared" si="0"/>
        <v>98.705882352941188</v>
      </c>
    </row>
    <row r="15" spans="1:9" ht="33" customHeight="1">
      <c r="A15" s="10" t="s">
        <v>16</v>
      </c>
      <c r="B15" s="17">
        <v>43.1</v>
      </c>
      <c r="C15" s="7">
        <f>B15/B38*100</f>
        <v>1.0053315226480668E-2</v>
      </c>
      <c r="D15" s="13">
        <v>100</v>
      </c>
      <c r="E15" s="7">
        <f>D15/D38*100</f>
        <v>1.5885951576442403E-2</v>
      </c>
      <c r="F15" s="13">
        <v>67.900000000000006</v>
      </c>
      <c r="G15" s="7">
        <f>F15/F38*100</f>
        <v>1.6685170250169436E-2</v>
      </c>
      <c r="H15" s="7">
        <f t="shared" ref="H15:H38" si="2">F15/B15*100-100</f>
        <v>57.540603248259856</v>
      </c>
      <c r="I15" s="8">
        <f t="shared" si="0"/>
        <v>67.900000000000006</v>
      </c>
    </row>
    <row r="16" spans="1:9" ht="52.5" customHeight="1">
      <c r="A16" s="10" t="s">
        <v>17</v>
      </c>
      <c r="B16" s="13">
        <f>SUM(B17:B20)</f>
        <v>9043.5999999999985</v>
      </c>
      <c r="C16" s="7">
        <f>B16/B38*100</f>
        <v>2.1094701063155576</v>
      </c>
      <c r="D16" s="13">
        <f>SUM(D17:D20)</f>
        <v>17512.8</v>
      </c>
      <c r="E16" s="7">
        <f>D16/D38*100</f>
        <v>2.7820749276792052</v>
      </c>
      <c r="F16" s="13">
        <f>SUM(F17:F20)</f>
        <v>12206.099999999999</v>
      </c>
      <c r="G16" s="7">
        <f>F16/F38*100</f>
        <v>2.9994235138526228</v>
      </c>
      <c r="H16" s="7">
        <f t="shared" si="2"/>
        <v>34.969481180061052</v>
      </c>
      <c r="I16" s="8">
        <f t="shared" si="0"/>
        <v>69.69816362888858</v>
      </c>
    </row>
    <row r="17" spans="1:9" ht="93.75" customHeight="1">
      <c r="A17" s="3" t="s">
        <v>18</v>
      </c>
      <c r="B17" s="18">
        <v>5793.1</v>
      </c>
      <c r="C17" s="7">
        <f>B17/B38*100</f>
        <v>1.3512728640029039</v>
      </c>
      <c r="D17" s="13">
        <v>8328.9</v>
      </c>
      <c r="E17" s="7">
        <f>D17/D38*100</f>
        <v>1.3231250208503111</v>
      </c>
      <c r="F17" s="13">
        <v>6656.2</v>
      </c>
      <c r="G17" s="7">
        <f>F17/F38*100</f>
        <v>1.6356381475578465</v>
      </c>
      <c r="H17" s="7">
        <f t="shared" si="2"/>
        <v>14.898758868308846</v>
      </c>
      <c r="I17" s="8">
        <f t="shared" si="0"/>
        <v>79.916915799205185</v>
      </c>
    </row>
    <row r="18" spans="1:9" ht="22.5" customHeight="1">
      <c r="A18" s="14" t="s">
        <v>19</v>
      </c>
      <c r="B18" s="19">
        <v>39.200000000000003</v>
      </c>
      <c r="C18" s="7">
        <f>B18/B38*100</f>
        <v>9.1436184890497027E-3</v>
      </c>
      <c r="D18" s="13">
        <v>0</v>
      </c>
      <c r="E18" s="7">
        <f>D18/D38*100</f>
        <v>0</v>
      </c>
      <c r="F18" s="13">
        <v>0</v>
      </c>
      <c r="G18" s="7">
        <f>F18/F38*100</f>
        <v>0</v>
      </c>
      <c r="H18" s="7">
        <f t="shared" si="2"/>
        <v>-100</v>
      </c>
      <c r="I18" s="8" t="e">
        <f t="shared" si="0"/>
        <v>#DIV/0!</v>
      </c>
    </row>
    <row r="19" spans="1:9" ht="30.75" customHeight="1">
      <c r="A19" s="3" t="s">
        <v>20</v>
      </c>
      <c r="B19" s="20">
        <v>3157.5</v>
      </c>
      <c r="C19" s="7">
        <f>B19/B38*100</f>
        <v>0.73650447395853147</v>
      </c>
      <c r="D19" s="13">
        <v>9183.9</v>
      </c>
      <c r="E19" s="7">
        <f>D19/D38*100</f>
        <v>1.4589499068288938</v>
      </c>
      <c r="F19" s="13">
        <v>5549.9</v>
      </c>
      <c r="G19" s="7">
        <f>F19/F38*100</f>
        <v>1.3637853662947765</v>
      </c>
      <c r="H19" s="7">
        <f t="shared" si="2"/>
        <v>75.768804433887567</v>
      </c>
      <c r="I19" s="8">
        <f t="shared" si="0"/>
        <v>60.430753819183572</v>
      </c>
    </row>
    <row r="20" spans="1:9" ht="72" customHeight="1">
      <c r="A20" s="14" t="s">
        <v>21</v>
      </c>
      <c r="B20" s="21">
        <v>53.8</v>
      </c>
      <c r="C20" s="7">
        <f>B20/B38*100</f>
        <v>1.2549149865073316E-2</v>
      </c>
      <c r="D20" s="13">
        <v>0</v>
      </c>
      <c r="E20" s="7">
        <f>D20/D38*100</f>
        <v>0</v>
      </c>
      <c r="F20" s="13">
        <v>0</v>
      </c>
      <c r="G20" s="7">
        <f>F20/F38*100</f>
        <v>0</v>
      </c>
      <c r="H20" s="7">
        <f t="shared" si="2"/>
        <v>-100</v>
      </c>
      <c r="I20" s="8" t="e">
        <f t="shared" si="0"/>
        <v>#DIV/0!</v>
      </c>
    </row>
    <row r="21" spans="1:9" ht="79.5" customHeight="1">
      <c r="A21" s="10" t="s">
        <v>22</v>
      </c>
      <c r="B21" s="22">
        <v>297.39999999999998</v>
      </c>
      <c r="C21" s="7">
        <f>B21/B38*100</f>
        <v>6.9370207618453597E-2</v>
      </c>
      <c r="D21" s="13">
        <v>500</v>
      </c>
      <c r="E21" s="7">
        <f>D21/D38*100</f>
        <v>7.9429757882212015E-2</v>
      </c>
      <c r="F21" s="13">
        <v>357.3</v>
      </c>
      <c r="G21" s="7">
        <f>F21/F38*100</f>
        <v>8.77998723179019E-2</v>
      </c>
      <c r="H21" s="7">
        <f t="shared" si="2"/>
        <v>20.141223940820453</v>
      </c>
      <c r="I21" s="8">
        <f t="shared" si="0"/>
        <v>71.460000000000008</v>
      </c>
    </row>
    <row r="22" spans="1:9" ht="97.5" customHeight="1">
      <c r="A22" s="10" t="s">
        <v>23</v>
      </c>
      <c r="B22" s="13">
        <v>0</v>
      </c>
      <c r="C22" s="7">
        <f>B22/B38*100</f>
        <v>0</v>
      </c>
      <c r="D22" s="13">
        <v>290.2</v>
      </c>
      <c r="E22" s="7">
        <f>D22/D38*100</f>
        <v>4.6101031474835852E-2</v>
      </c>
      <c r="F22" s="13">
        <v>0</v>
      </c>
      <c r="G22" s="7">
        <f>F22/F38*100</f>
        <v>0</v>
      </c>
      <c r="H22" s="7" t="e">
        <f t="shared" si="2"/>
        <v>#DIV/0!</v>
      </c>
      <c r="I22" s="8">
        <f t="shared" si="0"/>
        <v>0</v>
      </c>
    </row>
    <row r="23" spans="1:9" ht="70.5" customHeight="1">
      <c r="A23" s="10" t="s">
        <v>24</v>
      </c>
      <c r="B23" s="13">
        <v>0</v>
      </c>
      <c r="C23" s="7">
        <f>B23/B38*100</f>
        <v>0</v>
      </c>
      <c r="D23" s="13">
        <v>151.5</v>
      </c>
      <c r="E23" s="7">
        <f>D23/D38*100</f>
        <v>2.4067216638310237E-2</v>
      </c>
      <c r="F23" s="13">
        <v>0</v>
      </c>
      <c r="G23" s="7">
        <f>F23/F38*100</f>
        <v>0</v>
      </c>
      <c r="H23" s="7" t="e">
        <f t="shared" si="2"/>
        <v>#DIV/0!</v>
      </c>
      <c r="I23" s="8">
        <f t="shared" si="0"/>
        <v>0</v>
      </c>
    </row>
    <row r="24" spans="1:9" ht="68.25" customHeight="1">
      <c r="A24" s="10" t="s">
        <v>25</v>
      </c>
      <c r="B24" s="13">
        <v>5521.8</v>
      </c>
      <c r="C24" s="7">
        <f>B24/B38*100</f>
        <v>1.2879906268580268</v>
      </c>
      <c r="D24" s="13">
        <v>0</v>
      </c>
      <c r="E24" s="7">
        <f>D24/D38*100</f>
        <v>0</v>
      </c>
      <c r="F24" s="13">
        <v>0</v>
      </c>
      <c r="G24" s="7">
        <f>F24/F38*100</f>
        <v>0</v>
      </c>
      <c r="H24" s="7">
        <f t="shared" si="2"/>
        <v>-100</v>
      </c>
      <c r="I24" s="8" t="e">
        <f t="shared" si="0"/>
        <v>#DIV/0!</v>
      </c>
    </row>
    <row r="25" spans="1:9" ht="83.25" customHeight="1">
      <c r="A25" s="10" t="s">
        <v>26</v>
      </c>
      <c r="B25" s="13">
        <f>SUM(B26:B28)</f>
        <v>1044.5</v>
      </c>
      <c r="C25" s="7">
        <f>B25/B38*100</f>
        <v>0.24363544672990853</v>
      </c>
      <c r="D25" s="13">
        <f>SUM(D26:D28)</f>
        <v>2715.2</v>
      </c>
      <c r="E25" s="7">
        <f>D25/D38*100</f>
        <v>0.43133535720356408</v>
      </c>
      <c r="F25" s="13">
        <f>SUM(F26:F28)</f>
        <v>1063.9000000000001</v>
      </c>
      <c r="G25" s="7">
        <f>F25/F38*100</f>
        <v>0.26143376478873731</v>
      </c>
      <c r="H25" s="7">
        <f t="shared" si="2"/>
        <v>1.8573480134035663</v>
      </c>
      <c r="I25" s="8">
        <f t="shared" ref="I25:I38" si="3">F25/D25*100</f>
        <v>39.183117265763116</v>
      </c>
    </row>
    <row r="26" spans="1:9" ht="35.25" customHeight="1">
      <c r="A26" s="14" t="s">
        <v>27</v>
      </c>
      <c r="B26" s="13">
        <v>0</v>
      </c>
      <c r="C26" s="7">
        <f>B26/B38*100</f>
        <v>0</v>
      </c>
      <c r="D26" s="13">
        <v>0</v>
      </c>
      <c r="E26" s="7">
        <f>D26/D38*100</f>
        <v>0</v>
      </c>
      <c r="F26" s="13">
        <v>0</v>
      </c>
      <c r="G26" s="7">
        <f>F26/F38*100</f>
        <v>0</v>
      </c>
      <c r="H26" s="7" t="e">
        <f t="shared" si="2"/>
        <v>#DIV/0!</v>
      </c>
      <c r="I26" s="8" t="e">
        <f t="shared" si="3"/>
        <v>#DIV/0!</v>
      </c>
    </row>
    <row r="27" spans="1:9" ht="40.5" customHeight="1">
      <c r="A27" s="3" t="s">
        <v>28</v>
      </c>
      <c r="B27" s="13">
        <v>0</v>
      </c>
      <c r="C27" s="7">
        <f>B27/B38*100</f>
        <v>0</v>
      </c>
      <c r="D27" s="13">
        <v>0</v>
      </c>
      <c r="E27" s="7">
        <f>D27/D38*100</f>
        <v>0</v>
      </c>
      <c r="F27" s="13">
        <v>0</v>
      </c>
      <c r="G27" s="7">
        <f>F27/F38*100</f>
        <v>0</v>
      </c>
      <c r="H27" s="7" t="e">
        <f t="shared" si="2"/>
        <v>#DIV/0!</v>
      </c>
      <c r="I27" s="8" t="e">
        <f t="shared" si="3"/>
        <v>#DIV/0!</v>
      </c>
    </row>
    <row r="28" spans="1:9" ht="71.25" customHeight="1">
      <c r="A28" s="3" t="s">
        <v>29</v>
      </c>
      <c r="B28" s="23">
        <v>1044.5</v>
      </c>
      <c r="C28" s="7">
        <f>B28/B38*100</f>
        <v>0.24363544672990853</v>
      </c>
      <c r="D28" s="13">
        <v>2715.2</v>
      </c>
      <c r="E28" s="7">
        <f>D28/D38*100</f>
        <v>0.43133535720356408</v>
      </c>
      <c r="F28" s="13">
        <v>1063.9000000000001</v>
      </c>
      <c r="G28" s="7">
        <f>F28/F38*100</f>
        <v>0.26143376478873731</v>
      </c>
      <c r="H28" s="7">
        <f t="shared" si="2"/>
        <v>1.8573480134035663</v>
      </c>
      <c r="I28" s="8">
        <f t="shared" si="3"/>
        <v>39.183117265763116</v>
      </c>
    </row>
    <row r="29" spans="1:9" ht="78" customHeight="1">
      <c r="A29" s="10" t="s">
        <v>30</v>
      </c>
      <c r="B29" s="13">
        <v>0</v>
      </c>
      <c r="C29" s="7">
        <f>B29/B38*100</f>
        <v>0</v>
      </c>
      <c r="D29" s="13">
        <v>70</v>
      </c>
      <c r="E29" s="7">
        <f>D29/D38*100</f>
        <v>1.1120166103509681E-2</v>
      </c>
      <c r="F29" s="13">
        <v>0</v>
      </c>
      <c r="G29" s="7">
        <f>F29/F38*100</f>
        <v>0</v>
      </c>
      <c r="H29" s="7" t="e">
        <f t="shared" si="2"/>
        <v>#DIV/0!</v>
      </c>
      <c r="I29" s="8">
        <f t="shared" si="3"/>
        <v>0</v>
      </c>
    </row>
    <row r="30" spans="1:9" ht="68.25" customHeight="1">
      <c r="A30" s="10" t="s">
        <v>31</v>
      </c>
      <c r="B30" s="13">
        <v>0</v>
      </c>
      <c r="C30" s="7">
        <f>B30/B38*100</f>
        <v>0</v>
      </c>
      <c r="D30" s="13">
        <v>85</v>
      </c>
      <c r="E30" s="7">
        <f>D30/D38*100</f>
        <v>1.350305883997604E-2</v>
      </c>
      <c r="F30" s="13">
        <v>0</v>
      </c>
      <c r="G30" s="7">
        <f>F30/F38*100</f>
        <v>0</v>
      </c>
      <c r="H30" s="7" t="e">
        <f t="shared" si="2"/>
        <v>#DIV/0!</v>
      </c>
      <c r="I30" s="8">
        <f t="shared" si="3"/>
        <v>0</v>
      </c>
    </row>
    <row r="31" spans="1:9" ht="42" customHeight="1">
      <c r="A31" s="10" t="s">
        <v>32</v>
      </c>
      <c r="B31" s="24">
        <v>243.4</v>
      </c>
      <c r="C31" s="7">
        <f>B31/B38*100</f>
        <v>5.6774406638640244E-2</v>
      </c>
      <c r="D31" s="13">
        <v>7774.4</v>
      </c>
      <c r="E31" s="7">
        <f t="shared" ref="E31:G31" si="4">D31/D38*100</f>
        <v>1.235037419358938</v>
      </c>
      <c r="F31" s="13">
        <v>4639.3</v>
      </c>
      <c r="G31" s="7">
        <f t="shared" si="4"/>
        <v>1.1400222436172467</v>
      </c>
      <c r="H31" s="7">
        <f t="shared" si="2"/>
        <v>1806.0394412489727</v>
      </c>
      <c r="I31" s="8">
        <f t="shared" si="3"/>
        <v>59.674058448240388</v>
      </c>
    </row>
    <row r="32" spans="1:9" ht="82.5" customHeight="1">
      <c r="A32" s="10" t="s">
        <v>33</v>
      </c>
      <c r="B32" s="13">
        <v>0</v>
      </c>
      <c r="C32" s="7">
        <f>B32/B38*100</f>
        <v>0</v>
      </c>
      <c r="D32" s="13">
        <v>0</v>
      </c>
      <c r="E32" s="7">
        <f t="shared" ref="E32:G32" si="5">D32/D38*100</f>
        <v>0</v>
      </c>
      <c r="F32" s="13">
        <v>0</v>
      </c>
      <c r="G32" s="7">
        <f t="shared" si="5"/>
        <v>0</v>
      </c>
      <c r="H32" s="7" t="e">
        <f t="shared" si="2"/>
        <v>#DIV/0!</v>
      </c>
      <c r="I32" s="8" t="e">
        <f t="shared" si="3"/>
        <v>#DIV/0!</v>
      </c>
    </row>
    <row r="33" spans="1:9" ht="95.25" customHeight="1">
      <c r="A33" s="10" t="s">
        <v>34</v>
      </c>
      <c r="B33" s="25">
        <v>111.8</v>
      </c>
      <c r="C33" s="7">
        <f>B33/B38*100</f>
        <v>2.6077973139687669E-2</v>
      </c>
      <c r="D33" s="13">
        <v>340</v>
      </c>
      <c r="E33" s="7">
        <f t="shared" ref="E33:G33" si="6">D33/D38*100</f>
        <v>5.4012235359904161E-2</v>
      </c>
      <c r="F33" s="13">
        <v>84.6</v>
      </c>
      <c r="G33" s="7">
        <f t="shared" si="6"/>
        <v>2.0788886644541E-2</v>
      </c>
      <c r="H33" s="7">
        <f t="shared" si="2"/>
        <v>-24.329159212880143</v>
      </c>
      <c r="I33" s="8">
        <f t="shared" si="3"/>
        <v>24.882352941176471</v>
      </c>
    </row>
    <row r="34" spans="1:9" ht="95.25" customHeight="1">
      <c r="A34" s="10" t="s">
        <v>35</v>
      </c>
      <c r="B34" s="13">
        <v>0</v>
      </c>
      <c r="C34" s="7">
        <f>B34/B38*100</f>
        <v>0</v>
      </c>
      <c r="D34" s="13">
        <v>0</v>
      </c>
      <c r="E34" s="7">
        <f>D34/D38*100</f>
        <v>0</v>
      </c>
      <c r="F34" s="13">
        <v>0</v>
      </c>
      <c r="G34" s="7">
        <f>F34/F38*100</f>
        <v>0</v>
      </c>
      <c r="H34" s="7" t="e">
        <f t="shared" si="2"/>
        <v>#DIV/0!</v>
      </c>
      <c r="I34" s="8" t="e">
        <f t="shared" si="3"/>
        <v>#DIV/0!</v>
      </c>
    </row>
    <row r="35" spans="1:9" s="26" customFormat="1" ht="124.5" customHeight="1">
      <c r="A35" s="29" t="s">
        <v>40</v>
      </c>
      <c r="B35" s="30">
        <v>0</v>
      </c>
      <c r="C35" s="27">
        <f>B35/B38*100</f>
        <v>0</v>
      </c>
      <c r="D35" s="30">
        <v>0</v>
      </c>
      <c r="E35" s="27">
        <f>D35/D38*100</f>
        <v>0</v>
      </c>
      <c r="F35" s="30">
        <v>0</v>
      </c>
      <c r="G35" s="27">
        <f>F35/F38*100</f>
        <v>0</v>
      </c>
      <c r="H35" s="27" t="e">
        <f t="shared" si="2"/>
        <v>#DIV/0!</v>
      </c>
      <c r="I35" s="28" t="e">
        <f t="shared" si="3"/>
        <v>#DIV/0!</v>
      </c>
    </row>
    <row r="36" spans="1:9" s="26" customFormat="1" ht="95.25" customHeight="1">
      <c r="A36" s="29" t="s">
        <v>41</v>
      </c>
      <c r="B36" s="30">
        <v>0</v>
      </c>
      <c r="C36" s="27">
        <f>B36/B38*100</f>
        <v>0</v>
      </c>
      <c r="D36" s="30">
        <v>706.9</v>
      </c>
      <c r="E36" s="27">
        <f>D36/D38*100</f>
        <v>0.11229779169387134</v>
      </c>
      <c r="F36" s="30">
        <v>0</v>
      </c>
      <c r="G36" s="27">
        <f>F36/F38*100</f>
        <v>0</v>
      </c>
      <c r="H36" s="27" t="e">
        <f t="shared" si="2"/>
        <v>#DIV/0!</v>
      </c>
      <c r="I36" s="28">
        <f t="shared" si="3"/>
        <v>0</v>
      </c>
    </row>
    <row r="37" spans="1:9" ht="35.25" customHeight="1">
      <c r="A37" s="10" t="s">
        <v>36</v>
      </c>
      <c r="B37" s="30">
        <v>74451.5</v>
      </c>
      <c r="C37" s="7">
        <f>B37/B38*100</f>
        <v>17.366227345343976</v>
      </c>
      <c r="D37" s="13">
        <v>126167.3</v>
      </c>
      <c r="E37" s="7">
        <f>D37/D38*100</f>
        <v>20.042876183304813</v>
      </c>
      <c r="F37" s="13">
        <v>69214.3</v>
      </c>
      <c r="G37" s="7">
        <f>F37/F38*100</f>
        <v>17.008135187721681</v>
      </c>
      <c r="H37" s="7">
        <f t="shared" si="2"/>
        <v>-7.0343780850620874</v>
      </c>
      <c r="I37" s="8">
        <f t="shared" si="3"/>
        <v>54.859143375502207</v>
      </c>
    </row>
    <row r="38" spans="1:9" s="11" customFormat="1" ht="15" customHeight="1">
      <c r="A38" s="10" t="s">
        <v>7</v>
      </c>
      <c r="B38" s="12">
        <f t="shared" ref="B38" si="7">B7+B14+B15+B16+B21+B22+B23+B24+B25+B29+B30+B31+B32+B33+B34+B37</f>
        <v>428714.29999999993</v>
      </c>
      <c r="C38" s="12">
        <f>B38/B38*100</f>
        <v>100</v>
      </c>
      <c r="D38" s="12">
        <f>D7+D14+D15+D16+D21+D22+D23+D24+D25+D29+D30+D31+D32+D33+D34+D35+D36+D37</f>
        <v>629487.00000000012</v>
      </c>
      <c r="E38" s="12">
        <f>D38/D38*100</f>
        <v>100</v>
      </c>
      <c r="F38" s="12">
        <f>F7+F14+F15+F16+F21+F22+F23+F24+F25+F29+F30+F31+F32+F33+F34+F35+F36+F37</f>
        <v>406948.19999999995</v>
      </c>
      <c r="G38" s="12">
        <f>F38/F38*100</f>
        <v>100</v>
      </c>
      <c r="H38" s="7">
        <f t="shared" si="2"/>
        <v>-5.0770641427169494</v>
      </c>
      <c r="I38" s="8">
        <f t="shared" si="3"/>
        <v>64.647593993203969</v>
      </c>
    </row>
    <row r="39" spans="1:9">
      <c r="A39" s="1"/>
      <c r="B39" s="1"/>
      <c r="C39" s="1"/>
      <c r="D39" s="1"/>
      <c r="E39" s="1"/>
      <c r="F39" s="1"/>
      <c r="G39" s="1"/>
      <c r="H39" s="1"/>
      <c r="I39" s="1"/>
    </row>
    <row r="40" spans="1:9">
      <c r="A40" s="1"/>
      <c r="B40" s="1"/>
      <c r="C40" s="1"/>
      <c r="D40" s="6"/>
      <c r="E40" s="1"/>
      <c r="F40" s="1"/>
      <c r="G40" s="1"/>
      <c r="H40" s="1"/>
      <c r="I40" s="1"/>
    </row>
  </sheetData>
  <autoFilter ref="A6:I38"/>
  <mergeCells count="1">
    <mergeCell ref="A2:I2"/>
  </mergeCells>
  <pageMargins left="0.7" right="0.7" top="0.75" bottom="0.75" header="0.3" footer="0.3"/>
  <pageSetup paperSize="9" scale="6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Информация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Пользователь</cp:lastModifiedBy>
  <cp:lastPrinted>2023-12-15T14:47:19Z</cp:lastPrinted>
  <dcterms:created xsi:type="dcterms:W3CDTF">2023-12-15T14:38:03Z</dcterms:created>
  <dcterms:modified xsi:type="dcterms:W3CDTF">2024-10-30T06:55:16Z</dcterms:modified>
</cp:coreProperties>
</file>