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4 год\Исполнение по программам кварт\"/>
    </mc:Choice>
  </mc:AlternateContent>
  <xr:revisionPtr revIDLastSave="0" documentId="13_ncr:1_{DA4033C4-34C0-4BEB-9FF4-B5A35D844C9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Информация!$A$6:$I$38</definedName>
  </definedNames>
  <calcPr calcId="191029"/>
</workbook>
</file>

<file path=xl/calcChain.xml><?xml version="1.0" encoding="utf-8"?>
<calcChain xmlns="http://schemas.openxmlformats.org/spreadsheetml/2006/main">
  <c r="F25" i="1" l="1"/>
  <c r="H36" i="1" l="1"/>
  <c r="I36" i="1"/>
  <c r="H35" i="1"/>
  <c r="I35" i="1"/>
  <c r="H26" i="1"/>
  <c r="I26" i="1"/>
  <c r="H18" i="1"/>
  <c r="I18" i="1"/>
  <c r="B25" i="1"/>
  <c r="D25" i="1"/>
  <c r="D16" i="1"/>
  <c r="F16" i="1"/>
  <c r="I34" i="1"/>
  <c r="I37" i="1"/>
  <c r="H34" i="1"/>
  <c r="H37" i="1"/>
  <c r="I8" i="1" l="1"/>
  <c r="I9" i="1"/>
  <c r="I10" i="1"/>
  <c r="I11" i="1"/>
  <c r="I12" i="1"/>
  <c r="I13" i="1"/>
  <c r="I17" i="1"/>
  <c r="I19" i="1"/>
  <c r="I20" i="1"/>
  <c r="I27" i="1"/>
  <c r="I28" i="1"/>
  <c r="I32" i="1"/>
  <c r="I33" i="1"/>
  <c r="H8" i="1" l="1"/>
  <c r="H10" i="1"/>
  <c r="H12" i="1"/>
  <c r="H17" i="1"/>
  <c r="H19" i="1"/>
  <c r="H20" i="1"/>
  <c r="H27" i="1"/>
  <c r="H28" i="1"/>
  <c r="H32" i="1"/>
  <c r="H33" i="1"/>
  <c r="H13" i="1"/>
  <c r="H11" i="1"/>
  <c r="H9" i="1"/>
  <c r="F7" i="1"/>
  <c r="F38" i="1" s="1"/>
  <c r="G38" i="1" s="1"/>
  <c r="D7" i="1"/>
  <c r="D38" i="1" s="1"/>
  <c r="E38" i="1" s="1"/>
  <c r="G36" i="1" l="1"/>
  <c r="G35" i="1"/>
  <c r="E36" i="1"/>
  <c r="E35" i="1"/>
  <c r="G18" i="1"/>
  <c r="G26" i="1"/>
  <c r="E18" i="1"/>
  <c r="E26" i="1"/>
  <c r="G34" i="1"/>
  <c r="G37" i="1"/>
  <c r="E37" i="1"/>
  <c r="E34" i="1"/>
  <c r="I7" i="1"/>
  <c r="I21" i="1"/>
  <c r="I23" i="1"/>
  <c r="I30" i="1"/>
  <c r="I16" i="1"/>
  <c r="I22" i="1"/>
  <c r="I24" i="1"/>
  <c r="I29" i="1"/>
  <c r="I31" i="1"/>
  <c r="I14" i="1"/>
  <c r="I15" i="1"/>
  <c r="I25" i="1"/>
  <c r="H31" i="1"/>
  <c r="H30" i="1"/>
  <c r="H29" i="1"/>
  <c r="H25" i="1"/>
  <c r="H24" i="1"/>
  <c r="H23" i="1"/>
  <c r="H22" i="1"/>
  <c r="H21" i="1"/>
  <c r="B16" i="1"/>
  <c r="H16" i="1" s="1"/>
  <c r="H15" i="1"/>
  <c r="H14" i="1"/>
  <c r="B7" i="1"/>
  <c r="H7" i="1" l="1"/>
  <c r="B38" i="1"/>
  <c r="I38" i="1"/>
  <c r="G29" i="1"/>
  <c r="G22" i="1"/>
  <c r="G9" i="1"/>
  <c r="E7" i="1"/>
  <c r="G27" i="1"/>
  <c r="G31" i="1"/>
  <c r="G8" i="1"/>
  <c r="G21" i="1"/>
  <c r="G19" i="1"/>
  <c r="G33" i="1"/>
  <c r="G28" i="1"/>
  <c r="G14" i="1"/>
  <c r="G30" i="1"/>
  <c r="G16" i="1"/>
  <c r="G32" i="1"/>
  <c r="G25" i="1"/>
  <c r="G15" i="1"/>
  <c r="G12" i="1"/>
  <c r="G10" i="1"/>
  <c r="E28" i="1"/>
  <c r="E16" i="1"/>
  <c r="E24" i="1"/>
  <c r="G24" i="1" s="1"/>
  <c r="E22" i="1"/>
  <c r="E9" i="1"/>
  <c r="E32" i="1"/>
  <c r="E25" i="1"/>
  <c r="E23" i="1"/>
  <c r="E19" i="1"/>
  <c r="E12" i="1"/>
  <c r="E10" i="1"/>
  <c r="E21" i="1"/>
  <c r="E17" i="1"/>
  <c r="E14" i="1"/>
  <c r="E11" i="1"/>
  <c r="E20" i="1"/>
  <c r="E15" i="1"/>
  <c r="E13" i="1"/>
  <c r="E8" i="1"/>
  <c r="G7" i="1"/>
  <c r="E33" i="1"/>
  <c r="E31" i="1"/>
  <c r="E30" i="1"/>
  <c r="E29" i="1"/>
  <c r="E27" i="1"/>
  <c r="G23" i="1"/>
  <c r="G20" i="1"/>
  <c r="G17" i="1"/>
  <c r="G13" i="1"/>
  <c r="G11" i="1"/>
  <c r="C38" i="1" l="1"/>
  <c r="C36" i="1"/>
  <c r="C35" i="1"/>
  <c r="C18" i="1"/>
  <c r="C26" i="1"/>
  <c r="C34" i="1"/>
  <c r="C37" i="1"/>
  <c r="C14" i="1"/>
  <c r="H38" i="1"/>
  <c r="C17" i="1"/>
  <c r="C7" i="1"/>
  <c r="C19" i="1"/>
  <c r="C24" i="1"/>
  <c r="C22" i="1"/>
  <c r="C32" i="1"/>
  <c r="C13" i="1"/>
  <c r="C8" i="1"/>
  <c r="C10" i="1"/>
  <c r="C9" i="1"/>
  <c r="C21" i="1"/>
  <c r="C16" i="1"/>
  <c r="C31" i="1"/>
  <c r="C15" i="1"/>
  <c r="C33" i="1"/>
  <c r="C25" i="1"/>
  <c r="C29" i="1"/>
  <c r="C11" i="1"/>
  <c r="C27" i="1"/>
  <c r="C30" i="1"/>
  <c r="C20" i="1"/>
  <c r="C28" i="1"/>
  <c r="C12" i="1"/>
  <c r="C23" i="1"/>
</calcChain>
</file>

<file path=xl/sharedStrings.xml><?xml version="1.0" encoding="utf-8"?>
<sst xmlns="http://schemas.openxmlformats.org/spreadsheetml/2006/main" count="45" uniqueCount="43">
  <si>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</si>
  <si>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</si>
  <si>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</si>
  <si>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</si>
  <si>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</si>
  <si>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</si>
  <si>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</si>
  <si>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Р А С Х О Д Ы - всего</t>
  </si>
  <si>
    <t>Муниципальная программа Пряжинского национального муниципального района "Развитие образования в Пряжинском национальном муниципальном районе"</t>
  </si>
  <si>
    <t>Подпрограмма "Развитие дошкольного образования"</t>
  </si>
  <si>
    <t>Подпрограмма "Развитие общего образования детей"</t>
  </si>
  <si>
    <t>Подпрограмма "Развитие системы дополнительного образования"</t>
  </si>
  <si>
    <t>Подпрограмма "Развитие системы оценки качества образования"</t>
  </si>
  <si>
    <t>Подпрограмма "Развитие воспитательной системы района"</t>
  </si>
  <si>
    <t>Подпрограмма "Развитие кадрового потенциала района"</t>
  </si>
  <si>
    <t>Муниципальная программа "Молодежь Пряжинского национального муниципального района"</t>
  </si>
  <si>
    <t>Муниципальная программа "Ветеран"</t>
  </si>
  <si>
    <t>Муниципальная программа "Развитие культуры в Пряжинском национальном муниципальном районе"</t>
  </si>
  <si>
    <t>Подпрограмма "Организация библиотечного обслуживания населения Пряжинского района и комплектование фонда МБУ "Межпоселенческая библиотека Пряжинского национального муниципального района"</t>
  </si>
  <si>
    <t>Подпрограмма "Подписка"</t>
  </si>
  <si>
    <t>Подпрограмма "Развитие учреждений культуры"</t>
  </si>
  <si>
    <t>Подпрограмма "Развитие творческого потенциала жителей Пряжинского района, организация концертной, театральной деятельности"</t>
  </si>
  <si>
    <t>Муниципальная целевая программа "Развитие физической культуры и спорта в Пряжинском национальном муниципальном районе"</t>
  </si>
  <si>
    <t>Муниципальная программа "Сохранение и развитие этносоциального и этнокультурного потенциала карельского народа в Пряжинском национальном муниципальном районе"</t>
  </si>
  <si>
    <t>Муниципальная программа "Развитие малого и среднего предпринимательства в Пряжинском национальном муниципальном районе"</t>
  </si>
  <si>
    <t>Муниципальная целевая программа "Обеспечение жильем молодых семей в Пряжинском национальном муниципальном районе"</t>
  </si>
  <si>
    <t>Муниципальная программа "Повышение безопасности дорожного движения на территории Пряжинского национального муниципального района"</t>
  </si>
  <si>
    <t>Подпрограмма "Пассажирский транспорт общего пользования"</t>
  </si>
  <si>
    <t>Подпрограмма "Дороги Пряжинского национального муниципального района"</t>
  </si>
  <si>
    <t>Подпрограмма "Содержание и ремонт автомобильных дорог в границах Пряжинского национального муниципального района"</t>
  </si>
  <si>
    <t>Муниципальная целевая программа "Развитие внутреннего и въездного туризма на территории Пряжинского национального муниципального района</t>
  </si>
  <si>
    <t>Муниципальная целевая программа "Профилактика правонарушений в Пряжинском национальном муниципальном районе"</t>
  </si>
  <si>
    <t>Муниципальная Программа "Адресная социальная помощь"</t>
  </si>
  <si>
    <t>Муниципальная программа «Укрепление общественного здоровья и формирование здорового образа жизни в Пряжинском национальном муниципальном районе»</t>
  </si>
  <si>
    <t>Муниципальнвя программа "Поддержка социально ориентированных некоммерческих организаций на территории Пряжинского национального муниципального района"</t>
  </si>
  <si>
    <t>Муниципальная программа "Развитие инженерной инфраструктуры и энергоэффективности на территории Пряжинского национального муниципального района"</t>
  </si>
  <si>
    <t xml:space="preserve">Непрограммные расходы бюджета </t>
  </si>
  <si>
    <t>Муниципальная программа «Поддержка и развитие садоводческих, огороднических некоммерческих товариществ граждан на территории Пряжинского национального муниципального района»</t>
  </si>
  <si>
    <t>Муниципальная программа «Реализация проектов инициативного бюджетирования на территории Пряжинского национального муниципального района»</t>
  </si>
  <si>
    <t>Информация об исполнении бюджета Пряжинского национального муниципального района по муниципальным программам и непрограммным направлениям деятельности за 2024 год</t>
  </si>
  <si>
    <t>Факт на 01.01.2024 (отчетный) год</t>
  </si>
  <si>
    <t>План на 2024 год по состоянию на 01.01.2025 (текущий) год</t>
  </si>
  <si>
    <t>Факт на 01.01.2025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</si>
</sst>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166" fontId="4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topLeftCell="A13" workbookViewId="0">
      <selection activeCell="D15" sqref="D15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8.25" customHeight="1" x14ac:dyDescent="0.25">
      <c r="A2" s="15" t="s">
        <v>39</v>
      </c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9" t="s">
        <v>40</v>
      </c>
      <c r="C5" s="9" t="s">
        <v>2</v>
      </c>
      <c r="D5" s="9" t="s">
        <v>41</v>
      </c>
      <c r="E5" s="2" t="s">
        <v>2</v>
      </c>
      <c r="F5" s="9" t="s">
        <v>42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87.75" customHeight="1" x14ac:dyDescent="0.25">
      <c r="A7" s="10" t="s">
        <v>8</v>
      </c>
      <c r="B7" s="13">
        <f>SUM(B8:B13)</f>
        <v>515585.4</v>
      </c>
      <c r="C7" s="7">
        <f>B7/B38*100</f>
        <v>77.432862710620427</v>
      </c>
      <c r="D7" s="13">
        <f>SUM(D8:D13)</f>
        <v>493699.1</v>
      </c>
      <c r="E7" s="7">
        <f>D7/D38*100</f>
        <v>77.116024136094325</v>
      </c>
      <c r="F7" s="13">
        <f>SUM(F8:F13)</f>
        <v>487587.4</v>
      </c>
      <c r="G7" s="7">
        <f>F7/F38*100</f>
        <v>77.326557093562784</v>
      </c>
      <c r="H7" s="7">
        <f>F7/B7*100-100</f>
        <v>-5.4303322010281931</v>
      </c>
      <c r="I7" s="8">
        <f t="shared" ref="I7:I24" si="0">F7/D7*100</f>
        <v>98.762059724232842</v>
      </c>
    </row>
    <row r="8" spans="1:9" ht="36" customHeight="1" x14ac:dyDescent="0.25">
      <c r="A8" s="3" t="s">
        <v>9</v>
      </c>
      <c r="B8" s="13">
        <v>148759.20000000001</v>
      </c>
      <c r="C8" s="7">
        <f>B8/B38*100</f>
        <v>22.341305069037499</v>
      </c>
      <c r="D8" s="13">
        <v>165015.29999999999</v>
      </c>
      <c r="E8" s="7">
        <f>D8/D38*100</f>
        <v>25.77546496970492</v>
      </c>
      <c r="F8" s="13">
        <v>162274.70000000001</v>
      </c>
      <c r="G8" s="7">
        <f>F8/F38*100</f>
        <v>25.735168411634046</v>
      </c>
      <c r="H8" s="7">
        <f>F8/B8*100-100</f>
        <v>9.0854884941570049</v>
      </c>
      <c r="I8" s="8">
        <f t="shared" si="0"/>
        <v>98.339184305940137</v>
      </c>
    </row>
    <row r="9" spans="1:9" ht="35.25" customHeight="1" x14ac:dyDescent="0.25">
      <c r="A9" s="3" t="s">
        <v>10</v>
      </c>
      <c r="B9" s="13">
        <v>326537.90000000002</v>
      </c>
      <c r="C9" s="7">
        <f>B9/B38*100</f>
        <v>49.040885138551836</v>
      </c>
      <c r="D9" s="13">
        <v>286617</v>
      </c>
      <c r="E9" s="7">
        <f>D9/D38*100</f>
        <v>44.769705858922869</v>
      </c>
      <c r="F9" s="13">
        <v>283245.90000000002</v>
      </c>
      <c r="G9" s="7">
        <f>F9/F38*100</f>
        <v>44.920008716114438</v>
      </c>
      <c r="H9" s="7">
        <f>F9/B9*100-100</f>
        <v>-13.257879100710824</v>
      </c>
      <c r="I9" s="8">
        <f t="shared" si="0"/>
        <v>98.823831105621792</v>
      </c>
    </row>
    <row r="10" spans="1:9" ht="45" customHeight="1" x14ac:dyDescent="0.25">
      <c r="A10" s="3" t="s">
        <v>11</v>
      </c>
      <c r="B10" s="13">
        <v>40195.1</v>
      </c>
      <c r="C10" s="7">
        <f>B10/B38*100</f>
        <v>6.0366753207900361</v>
      </c>
      <c r="D10" s="13">
        <v>42013.1</v>
      </c>
      <c r="E10" s="7">
        <f>D10/D38*100</f>
        <v>6.5624653430240096</v>
      </c>
      <c r="F10" s="13">
        <v>42013.1</v>
      </c>
      <c r="G10" s="7">
        <f>F10/F38*100</f>
        <v>6.6628636749587109</v>
      </c>
      <c r="H10" s="7">
        <f t="shared" ref="H10:H12" si="1">F10/B10*100-100</f>
        <v>4.5229393632557162</v>
      </c>
      <c r="I10" s="8">
        <f t="shared" si="0"/>
        <v>100</v>
      </c>
    </row>
    <row r="11" spans="1:9" ht="47.25" hidden="1" customHeight="1" x14ac:dyDescent="0.25">
      <c r="A11" s="3" t="s">
        <v>12</v>
      </c>
      <c r="B11" s="13">
        <v>0</v>
      </c>
      <c r="C11" s="7">
        <f>B11/B38*100</f>
        <v>0</v>
      </c>
      <c r="D11" s="13">
        <v>0</v>
      </c>
      <c r="E11" s="7">
        <f>D11/D38*100</f>
        <v>0</v>
      </c>
      <c r="F11" s="13">
        <v>0</v>
      </c>
      <c r="G11" s="7">
        <f>F11/F38*100</f>
        <v>0</v>
      </c>
      <c r="H11" s="7" t="e">
        <f t="shared" si="1"/>
        <v>#DIV/0!</v>
      </c>
      <c r="I11" s="8" t="e">
        <f t="shared" si="0"/>
        <v>#DIV/0!</v>
      </c>
    </row>
    <row r="12" spans="1:9" ht="42.75" hidden="1" customHeight="1" x14ac:dyDescent="0.25">
      <c r="A12" s="3" t="s">
        <v>13</v>
      </c>
      <c r="B12" s="13">
        <v>0</v>
      </c>
      <c r="C12" s="7">
        <f>B12/B38*100</f>
        <v>0</v>
      </c>
      <c r="D12" s="13">
        <v>0</v>
      </c>
      <c r="E12" s="7">
        <f>D12/D38*100</f>
        <v>0</v>
      </c>
      <c r="F12" s="13">
        <v>0</v>
      </c>
      <c r="G12" s="7">
        <f>F12/F38*100</f>
        <v>0</v>
      </c>
      <c r="H12" s="7" t="e">
        <f t="shared" si="1"/>
        <v>#DIV/0!</v>
      </c>
      <c r="I12" s="8" t="e">
        <f t="shared" si="0"/>
        <v>#DIV/0!</v>
      </c>
    </row>
    <row r="13" spans="1:9" ht="26.25" customHeight="1" x14ac:dyDescent="0.25">
      <c r="A13" s="3" t="s">
        <v>14</v>
      </c>
      <c r="B13" s="13">
        <v>93.2</v>
      </c>
      <c r="C13" s="7">
        <f>B13/B38*100</f>
        <v>1.3997182241060014E-2</v>
      </c>
      <c r="D13" s="13">
        <v>53.7</v>
      </c>
      <c r="E13" s="7">
        <f>D13/D38*100</f>
        <v>8.3879644425283867E-3</v>
      </c>
      <c r="F13" s="13">
        <v>53.7</v>
      </c>
      <c r="G13" s="7">
        <f>F13/F38*100</f>
        <v>8.5162908555970109E-3</v>
      </c>
      <c r="H13" s="7">
        <f>F13/B13*100-100</f>
        <v>-42.381974248927037</v>
      </c>
      <c r="I13" s="8">
        <f t="shared" si="0"/>
        <v>100</v>
      </c>
    </row>
    <row r="14" spans="1:9" ht="57" customHeight="1" x14ac:dyDescent="0.25">
      <c r="A14" s="10" t="s">
        <v>15</v>
      </c>
      <c r="B14" s="13">
        <v>289</v>
      </c>
      <c r="C14" s="7">
        <f>B14/B38*100</f>
        <v>4.3403279695990817E-2</v>
      </c>
      <c r="D14" s="13">
        <v>406.2</v>
      </c>
      <c r="E14" s="7">
        <f>D14/D38*100</f>
        <v>6.3448624889292926E-2</v>
      </c>
      <c r="F14" s="13">
        <v>367.6</v>
      </c>
      <c r="G14" s="7">
        <f>F14/F38*100</f>
        <v>5.8297737774999275E-2</v>
      </c>
      <c r="H14" s="7">
        <f>F14/B14*100-100</f>
        <v>27.197231833910053</v>
      </c>
      <c r="I14" s="8">
        <f t="shared" si="0"/>
        <v>90.497291974396859</v>
      </c>
    </row>
    <row r="15" spans="1:9" ht="33" customHeight="1" x14ac:dyDescent="0.25">
      <c r="A15" s="10" t="s">
        <v>16</v>
      </c>
      <c r="B15" s="13">
        <v>58.8</v>
      </c>
      <c r="C15" s="7">
        <f>B15/B38*100</f>
        <v>8.8308402980078211E-3</v>
      </c>
      <c r="D15" s="13">
        <v>100</v>
      </c>
      <c r="E15" s="7">
        <f>D15/D38*100</f>
        <v>1.5620045516812637E-2</v>
      </c>
      <c r="F15" s="13">
        <v>82.2</v>
      </c>
      <c r="G15" s="7">
        <f>F15/F38*100</f>
        <v>1.3036110024768607E-2</v>
      </c>
      <c r="H15" s="7">
        <f t="shared" ref="H15:H38" si="2">F15/B15*100-100</f>
        <v>39.795918367346957</v>
      </c>
      <c r="I15" s="8">
        <f t="shared" si="0"/>
        <v>82.2</v>
      </c>
    </row>
    <row r="16" spans="1:9" ht="52.5" customHeight="1" x14ac:dyDescent="0.25">
      <c r="A16" s="10" t="s">
        <v>17</v>
      </c>
      <c r="B16" s="13">
        <f>SUM(B17:B20)</f>
        <v>12882</v>
      </c>
      <c r="C16" s="7">
        <f>B16/B38*100</f>
        <v>1.9346749101859988</v>
      </c>
      <c r="D16" s="13">
        <f>SUM(D17:D20)</f>
        <v>19465.400000000001</v>
      </c>
      <c r="E16" s="7">
        <f>D16/D38*100</f>
        <v>3.040504340029647</v>
      </c>
      <c r="F16" s="13">
        <f>SUM(F17:F20)</f>
        <v>19465.400000000001</v>
      </c>
      <c r="G16" s="7">
        <f>F16/F38*100</f>
        <v>3.0870206335295727</v>
      </c>
      <c r="H16" s="7">
        <f t="shared" si="2"/>
        <v>51.105418413289897</v>
      </c>
      <c r="I16" s="8">
        <f t="shared" si="0"/>
        <v>100</v>
      </c>
    </row>
    <row r="17" spans="1:9" ht="93.75" customHeight="1" x14ac:dyDescent="0.25">
      <c r="A17" s="3" t="s">
        <v>18</v>
      </c>
      <c r="B17" s="13">
        <v>8258.1</v>
      </c>
      <c r="C17" s="7">
        <f>B17/B38*100</f>
        <v>1.240237453486027</v>
      </c>
      <c r="D17" s="13">
        <v>10219</v>
      </c>
      <c r="E17" s="7">
        <f>D17/D38*100</f>
        <v>1.5962124513630833</v>
      </c>
      <c r="F17" s="13">
        <v>10219</v>
      </c>
      <c r="G17" s="7">
        <f>F17/F38*100</f>
        <v>1.6206327049040194</v>
      </c>
      <c r="H17" s="7">
        <f t="shared" si="2"/>
        <v>23.745171407466586</v>
      </c>
      <c r="I17" s="8">
        <f t="shared" si="0"/>
        <v>100</v>
      </c>
    </row>
    <row r="18" spans="1:9" ht="22.5" customHeight="1" x14ac:dyDescent="0.25">
      <c r="A18" s="14" t="s">
        <v>19</v>
      </c>
      <c r="B18" s="13">
        <v>79.3</v>
      </c>
      <c r="C18" s="7">
        <f>B18/B38*100</f>
        <v>1.1909619653605784E-2</v>
      </c>
      <c r="D18" s="13">
        <v>0</v>
      </c>
      <c r="E18" s="7">
        <f>D18/D38*100</f>
        <v>0</v>
      </c>
      <c r="F18" s="13">
        <v>0</v>
      </c>
      <c r="G18" s="7">
        <f>F18/F38*100</f>
        <v>0</v>
      </c>
      <c r="H18" s="7">
        <f t="shared" si="2"/>
        <v>-100</v>
      </c>
      <c r="I18" s="8" t="e">
        <f t="shared" si="0"/>
        <v>#DIV/0!</v>
      </c>
    </row>
    <row r="19" spans="1:9" ht="30.75" customHeight="1" x14ac:dyDescent="0.25">
      <c r="A19" s="3" t="s">
        <v>20</v>
      </c>
      <c r="B19" s="13">
        <v>4490.8</v>
      </c>
      <c r="C19" s="7">
        <f>B19/B38*100</f>
        <v>0.67444791854240682</v>
      </c>
      <c r="D19" s="13">
        <v>9246.4</v>
      </c>
      <c r="E19" s="7">
        <f>D19/D38*100</f>
        <v>1.4442918886665637</v>
      </c>
      <c r="F19" s="13">
        <v>9246.4</v>
      </c>
      <c r="G19" s="7">
        <f>F19/F38*100</f>
        <v>1.466387928625553</v>
      </c>
      <c r="H19" s="7">
        <f t="shared" si="2"/>
        <v>105.89649951010952</v>
      </c>
      <c r="I19" s="8">
        <f t="shared" si="0"/>
        <v>100</v>
      </c>
    </row>
    <row r="20" spans="1:9" ht="72" customHeight="1" x14ac:dyDescent="0.25">
      <c r="A20" s="14" t="s">
        <v>21</v>
      </c>
      <c r="B20" s="13">
        <v>53.8</v>
      </c>
      <c r="C20" s="7">
        <f>B20/B38*100</f>
        <v>8.0799185039595357E-3</v>
      </c>
      <c r="D20" s="13">
        <v>0</v>
      </c>
      <c r="E20" s="7">
        <f>D20/D38*100</f>
        <v>0</v>
      </c>
      <c r="F20" s="13">
        <v>0</v>
      </c>
      <c r="G20" s="7">
        <f>F20/F38*100</f>
        <v>0</v>
      </c>
      <c r="H20" s="7">
        <f t="shared" si="2"/>
        <v>-100</v>
      </c>
      <c r="I20" s="8" t="e">
        <f t="shared" si="0"/>
        <v>#DIV/0!</v>
      </c>
    </row>
    <row r="21" spans="1:9" ht="79.5" customHeight="1" x14ac:dyDescent="0.25">
      <c r="A21" s="10" t="s">
        <v>22</v>
      </c>
      <c r="B21" s="13">
        <v>500</v>
      </c>
      <c r="C21" s="7">
        <f>B21/B38*100</f>
        <v>7.5092179404828402E-2</v>
      </c>
      <c r="D21" s="13">
        <v>500</v>
      </c>
      <c r="E21" s="7">
        <f>D21/D38*100</f>
        <v>7.8100227584063181E-2</v>
      </c>
      <c r="F21" s="13">
        <v>454.3</v>
      </c>
      <c r="G21" s="7">
        <f>F21/F38*100</f>
        <v>7.2047503458058132E-2</v>
      </c>
      <c r="H21" s="7">
        <f t="shared" si="2"/>
        <v>-9.1399999999999864</v>
      </c>
      <c r="I21" s="8">
        <f t="shared" si="0"/>
        <v>90.860000000000014</v>
      </c>
    </row>
    <row r="22" spans="1:9" ht="97.5" customHeight="1" x14ac:dyDescent="0.25">
      <c r="A22" s="10" t="s">
        <v>23</v>
      </c>
      <c r="B22" s="13">
        <v>0</v>
      </c>
      <c r="C22" s="7">
        <f>B22/B38*100</f>
        <v>0</v>
      </c>
      <c r="D22" s="13">
        <v>0</v>
      </c>
      <c r="E22" s="7">
        <f>D22/D38*100</f>
        <v>0</v>
      </c>
      <c r="F22" s="13">
        <v>0</v>
      </c>
      <c r="G22" s="7">
        <f>F22/F38*100</f>
        <v>0</v>
      </c>
      <c r="H22" s="7" t="e">
        <f t="shared" si="2"/>
        <v>#DIV/0!</v>
      </c>
      <c r="I22" s="8" t="e">
        <f t="shared" si="0"/>
        <v>#DIV/0!</v>
      </c>
    </row>
    <row r="23" spans="1:9" ht="70.5" customHeight="1" x14ac:dyDescent="0.25">
      <c r="A23" s="10" t="s">
        <v>24</v>
      </c>
      <c r="B23" s="13">
        <v>0</v>
      </c>
      <c r="C23" s="7">
        <f>B23/B38*100</f>
        <v>0</v>
      </c>
      <c r="D23" s="13">
        <v>0</v>
      </c>
      <c r="E23" s="7">
        <f>D23/D38*100</f>
        <v>0</v>
      </c>
      <c r="F23" s="13">
        <v>0</v>
      </c>
      <c r="G23" s="7">
        <f>F23/F38*100</f>
        <v>0</v>
      </c>
      <c r="H23" s="7" t="e">
        <f t="shared" si="2"/>
        <v>#DIV/0!</v>
      </c>
      <c r="I23" s="8" t="e">
        <f t="shared" si="0"/>
        <v>#DIV/0!</v>
      </c>
    </row>
    <row r="24" spans="1:9" ht="68.25" customHeight="1" x14ac:dyDescent="0.25">
      <c r="A24" s="10" t="s">
        <v>25</v>
      </c>
      <c r="B24" s="13">
        <v>5521.8</v>
      </c>
      <c r="C24" s="7">
        <f>B24/B38*100</f>
        <v>0.82928799247516305</v>
      </c>
      <c r="D24" s="13">
        <v>0</v>
      </c>
      <c r="E24" s="7">
        <f>D24/D38*100</f>
        <v>0</v>
      </c>
      <c r="F24" s="13">
        <v>0</v>
      </c>
      <c r="G24" s="7">
        <f>F24/F38*100</f>
        <v>0</v>
      </c>
      <c r="H24" s="7">
        <f t="shared" si="2"/>
        <v>-100</v>
      </c>
      <c r="I24" s="8" t="e">
        <f t="shared" si="0"/>
        <v>#DIV/0!</v>
      </c>
    </row>
    <row r="25" spans="1:9" ht="83.25" customHeight="1" x14ac:dyDescent="0.25">
      <c r="A25" s="10" t="s">
        <v>26</v>
      </c>
      <c r="B25" s="13">
        <f>SUM(B26:B28)</f>
        <v>1673.1</v>
      </c>
      <c r="C25" s="7">
        <f>B25/B38*100</f>
        <v>0.2512734507244368</v>
      </c>
      <c r="D25" s="13">
        <f>SUM(D26:D28)</f>
        <v>2715.2</v>
      </c>
      <c r="E25" s="7">
        <f>D25/D38*100</f>
        <v>0.42411547587249671</v>
      </c>
      <c r="F25" s="13">
        <f>SUM(F26:F28)</f>
        <v>2264.4</v>
      </c>
      <c r="G25" s="7">
        <f>F25/F38*100</f>
        <v>0.35911152725165496</v>
      </c>
      <c r="H25" s="7">
        <f t="shared" si="2"/>
        <v>35.341581495427647</v>
      </c>
      <c r="I25" s="8">
        <f t="shared" ref="I25:I38" si="3">F25/D25*100</f>
        <v>83.39717147908074</v>
      </c>
    </row>
    <row r="26" spans="1:9" ht="35.25" customHeight="1" x14ac:dyDescent="0.25">
      <c r="A26" s="14" t="s">
        <v>27</v>
      </c>
      <c r="B26" s="13">
        <v>0</v>
      </c>
      <c r="C26" s="7">
        <f>B26/B38*100</f>
        <v>0</v>
      </c>
      <c r="D26" s="13">
        <v>0</v>
      </c>
      <c r="E26" s="7">
        <f>D26/D38*100</f>
        <v>0</v>
      </c>
      <c r="F26" s="13">
        <v>0</v>
      </c>
      <c r="G26" s="7">
        <f>F26/F38*100</f>
        <v>0</v>
      </c>
      <c r="H26" s="7" t="e">
        <f t="shared" si="2"/>
        <v>#DIV/0!</v>
      </c>
      <c r="I26" s="8" t="e">
        <f t="shared" si="3"/>
        <v>#DIV/0!</v>
      </c>
    </row>
    <row r="27" spans="1:9" ht="40.5" customHeight="1" x14ac:dyDescent="0.25">
      <c r="A27" s="3" t="s">
        <v>28</v>
      </c>
      <c r="B27" s="13">
        <v>0</v>
      </c>
      <c r="C27" s="7">
        <f>B27/B38*100</f>
        <v>0</v>
      </c>
      <c r="D27" s="13">
        <v>0</v>
      </c>
      <c r="E27" s="7">
        <f>D27/D38*100</f>
        <v>0</v>
      </c>
      <c r="F27" s="13">
        <v>0</v>
      </c>
      <c r="G27" s="7">
        <f>F27/F38*100</f>
        <v>0</v>
      </c>
      <c r="H27" s="7" t="e">
        <f t="shared" si="2"/>
        <v>#DIV/0!</v>
      </c>
      <c r="I27" s="8" t="e">
        <f t="shared" si="3"/>
        <v>#DIV/0!</v>
      </c>
    </row>
    <row r="28" spans="1:9" ht="71.25" customHeight="1" x14ac:dyDescent="0.25">
      <c r="A28" s="3" t="s">
        <v>29</v>
      </c>
      <c r="B28" s="13">
        <v>1673.1</v>
      </c>
      <c r="C28" s="7">
        <f>B28/B38*100</f>
        <v>0.2512734507244368</v>
      </c>
      <c r="D28" s="13">
        <v>2715.2</v>
      </c>
      <c r="E28" s="7">
        <f>D28/D38*100</f>
        <v>0.42411547587249671</v>
      </c>
      <c r="F28" s="13">
        <v>2264.4</v>
      </c>
      <c r="G28" s="7">
        <f>F28/F38*100</f>
        <v>0.35911152725165496</v>
      </c>
      <c r="H28" s="7">
        <f t="shared" si="2"/>
        <v>35.341581495427647</v>
      </c>
      <c r="I28" s="8">
        <f t="shared" si="3"/>
        <v>83.39717147908074</v>
      </c>
    </row>
    <row r="29" spans="1:9" ht="78" customHeight="1" x14ac:dyDescent="0.25">
      <c r="A29" s="10" t="s">
        <v>30</v>
      </c>
      <c r="B29" s="13">
        <v>37.299999999999997</v>
      </c>
      <c r="C29" s="7">
        <f>B29/B38*100</f>
        <v>5.601876583600199E-3</v>
      </c>
      <c r="D29" s="13">
        <v>106.8</v>
      </c>
      <c r="E29" s="7">
        <f>D29/D38*100</f>
        <v>1.6682208611955896E-2</v>
      </c>
      <c r="F29" s="13">
        <v>106.8</v>
      </c>
      <c r="G29" s="7">
        <f>F29/F38*100</f>
        <v>1.6937427623421986E-2</v>
      </c>
      <c r="H29" s="7">
        <f t="shared" si="2"/>
        <v>186.32707774798928</v>
      </c>
      <c r="I29" s="8">
        <f t="shared" si="3"/>
        <v>100</v>
      </c>
    </row>
    <row r="30" spans="1:9" ht="68.25" customHeight="1" x14ac:dyDescent="0.25">
      <c r="A30" s="10" t="s">
        <v>31</v>
      </c>
      <c r="B30" s="13">
        <v>2.4</v>
      </c>
      <c r="C30" s="7">
        <f>B30/B38*100</f>
        <v>3.6044246114317631E-4</v>
      </c>
      <c r="D30" s="13">
        <v>0</v>
      </c>
      <c r="E30" s="7">
        <f>D30/D38*100</f>
        <v>0</v>
      </c>
      <c r="F30" s="13">
        <v>0</v>
      </c>
      <c r="G30" s="7">
        <f>F30/F38*100</f>
        <v>0</v>
      </c>
      <c r="H30" s="7">
        <f t="shared" si="2"/>
        <v>-100</v>
      </c>
      <c r="I30" s="8" t="e">
        <f t="shared" si="3"/>
        <v>#DIV/0!</v>
      </c>
    </row>
    <row r="31" spans="1:9" ht="42" customHeight="1" x14ac:dyDescent="0.25">
      <c r="A31" s="10" t="s">
        <v>32</v>
      </c>
      <c r="B31" s="13">
        <v>310.2</v>
      </c>
      <c r="C31" s="7">
        <f>B31/B38*100</f>
        <v>4.6587188102755542E-2</v>
      </c>
      <c r="D31" s="13">
        <v>9284.7999999999993</v>
      </c>
      <c r="E31" s="7">
        <f t="shared" ref="E31:G31" si="4">D31/D38*100</f>
        <v>1.4502899861450196</v>
      </c>
      <c r="F31" s="13">
        <v>9226.6</v>
      </c>
      <c r="G31" s="7">
        <f t="shared" si="4"/>
        <v>1.4632478437290759</v>
      </c>
      <c r="H31" s="7">
        <f t="shared" si="2"/>
        <v>2874.4036105738237</v>
      </c>
      <c r="I31" s="8">
        <f t="shared" si="3"/>
        <v>99.373169050491143</v>
      </c>
    </row>
    <row r="32" spans="1:9" ht="82.5" customHeight="1" x14ac:dyDescent="0.25">
      <c r="A32" s="10" t="s">
        <v>33</v>
      </c>
      <c r="B32" s="13">
        <v>0</v>
      </c>
      <c r="C32" s="7">
        <f>B32/B38*100</f>
        <v>0</v>
      </c>
      <c r="D32" s="13">
        <v>0</v>
      </c>
      <c r="E32" s="7">
        <f t="shared" ref="E32:G32" si="5">D32/D38*100</f>
        <v>0</v>
      </c>
      <c r="F32" s="13">
        <v>0</v>
      </c>
      <c r="G32" s="7">
        <f t="shared" si="5"/>
        <v>0</v>
      </c>
      <c r="H32" s="7" t="e">
        <f t="shared" si="2"/>
        <v>#DIV/0!</v>
      </c>
      <c r="I32" s="8" t="e">
        <f t="shared" si="3"/>
        <v>#DIV/0!</v>
      </c>
    </row>
    <row r="33" spans="1:9" ht="95.25" customHeight="1" x14ac:dyDescent="0.25">
      <c r="A33" s="10" t="s">
        <v>34</v>
      </c>
      <c r="B33" s="13">
        <v>148.6</v>
      </c>
      <c r="C33" s="7">
        <f>B33/B38*100</f>
        <v>2.2317395719115E-2</v>
      </c>
      <c r="D33" s="13">
        <v>184.6</v>
      </c>
      <c r="E33" s="7">
        <f t="shared" ref="E33:G33" si="6">D33/D38*100</f>
        <v>2.8834604024036127E-2</v>
      </c>
      <c r="F33" s="13">
        <v>110.2</v>
      </c>
      <c r="G33" s="7">
        <f t="shared" si="6"/>
        <v>1.7476634120796846E-2</v>
      </c>
      <c r="H33" s="7">
        <f t="shared" si="2"/>
        <v>-25.841184387617773</v>
      </c>
      <c r="I33" s="8">
        <f t="shared" si="3"/>
        <v>59.696641386782233</v>
      </c>
    </row>
    <row r="34" spans="1:9" ht="95.25" customHeight="1" x14ac:dyDescent="0.25">
      <c r="A34" s="10" t="s">
        <v>35</v>
      </c>
      <c r="B34" s="13">
        <v>0</v>
      </c>
      <c r="C34" s="7">
        <f>B34/B38*100</f>
        <v>0</v>
      </c>
      <c r="D34" s="13">
        <v>0</v>
      </c>
      <c r="E34" s="7">
        <f>D34/D38*100</f>
        <v>0</v>
      </c>
      <c r="F34" s="13">
        <v>0</v>
      </c>
      <c r="G34" s="7">
        <f>F34/F38*100</f>
        <v>0</v>
      </c>
      <c r="H34" s="7" t="e">
        <f t="shared" si="2"/>
        <v>#DIV/0!</v>
      </c>
      <c r="I34" s="8" t="e">
        <f t="shared" si="3"/>
        <v>#DIV/0!</v>
      </c>
    </row>
    <row r="35" spans="1:9" ht="124.5" customHeight="1" x14ac:dyDescent="0.25">
      <c r="A35" s="10" t="s">
        <v>37</v>
      </c>
      <c r="B35" s="13">
        <v>0</v>
      </c>
      <c r="C35" s="7">
        <f>B35/B38*100</f>
        <v>0</v>
      </c>
      <c r="D35" s="13">
        <v>0</v>
      </c>
      <c r="E35" s="7">
        <f>D35/D38*100</f>
        <v>0</v>
      </c>
      <c r="F35" s="13">
        <v>0</v>
      </c>
      <c r="G35" s="7">
        <f>F35/F38*100</f>
        <v>0</v>
      </c>
      <c r="H35" s="7" t="e">
        <f t="shared" si="2"/>
        <v>#DIV/0!</v>
      </c>
      <c r="I35" s="8" t="e">
        <f t="shared" si="3"/>
        <v>#DIV/0!</v>
      </c>
    </row>
    <row r="36" spans="1:9" ht="95.25" customHeight="1" x14ac:dyDescent="0.25">
      <c r="A36" s="10" t="s">
        <v>38</v>
      </c>
      <c r="B36" s="13">
        <v>0</v>
      </c>
      <c r="C36" s="7">
        <f>B36/B38*100</f>
        <v>0</v>
      </c>
      <c r="D36" s="13">
        <v>540</v>
      </c>
      <c r="E36" s="7">
        <f>D36/D38*100</f>
        <v>8.4348245790788229E-2</v>
      </c>
      <c r="F36" s="13">
        <v>540</v>
      </c>
      <c r="G36" s="7">
        <f>F36/F38*100</f>
        <v>8.563867899483027E-2</v>
      </c>
      <c r="H36" s="7" t="e">
        <f t="shared" si="2"/>
        <v>#DIV/0!</v>
      </c>
      <c r="I36" s="8">
        <f t="shared" si="3"/>
        <v>100</v>
      </c>
    </row>
    <row r="37" spans="1:9" ht="35.25" customHeight="1" x14ac:dyDescent="0.25">
      <c r="A37" s="10" t="s">
        <v>36</v>
      </c>
      <c r="B37" s="13">
        <v>128839.7</v>
      </c>
      <c r="C37" s="7">
        <f>B37/B38*100</f>
        <v>19.34970773372854</v>
      </c>
      <c r="D37" s="13">
        <v>113200.9</v>
      </c>
      <c r="E37" s="7">
        <f>D37/D38*100</f>
        <v>17.682032105441554</v>
      </c>
      <c r="F37" s="13">
        <v>110351.3</v>
      </c>
      <c r="G37" s="7">
        <f>F37/F38*100</f>
        <v>17.500628809930024</v>
      </c>
      <c r="H37" s="7">
        <f t="shared" si="2"/>
        <v>-14.349924751454708</v>
      </c>
      <c r="I37" s="8">
        <f t="shared" si="3"/>
        <v>97.482705526192831</v>
      </c>
    </row>
    <row r="38" spans="1:9" s="11" customFormat="1" ht="15" customHeight="1" x14ac:dyDescent="0.25">
      <c r="A38" s="10" t="s">
        <v>7</v>
      </c>
      <c r="B38" s="12">
        <f t="shared" ref="B38" si="7">B7+B14+B15+B16+B21+B22+B23+B24+B25+B29+B30+B31+B32+B33+B34+B37</f>
        <v>665848.29999999993</v>
      </c>
      <c r="C38" s="12">
        <f>B38/B38*100</f>
        <v>100</v>
      </c>
      <c r="D38" s="12">
        <f>D7+D14+D15+D16+D21+D22+D23+D24+D25+D29+D30+D31+D32+D33+D34+D35+D36+D37</f>
        <v>640203</v>
      </c>
      <c r="E38" s="12">
        <f>D38/D38*100</f>
        <v>100</v>
      </c>
      <c r="F38" s="12">
        <f>F7+F14+F15+F16+F21+F22+F23+F24+F25+F29+F30+F31+F32+F33+F34+F35+F36+F37</f>
        <v>630556.20000000007</v>
      </c>
      <c r="G38" s="12">
        <f>F38/F38*100</f>
        <v>100</v>
      </c>
      <c r="H38" s="7">
        <f t="shared" si="2"/>
        <v>-5.300321409546271</v>
      </c>
      <c r="I38" s="8">
        <f t="shared" si="3"/>
        <v>98.493165449084131</v>
      </c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6"/>
      <c r="E40" s="1"/>
      <c r="F40" s="1"/>
      <c r="G40" s="1"/>
      <c r="H40" s="1"/>
      <c r="I40" s="1"/>
    </row>
  </sheetData>
  <autoFilter ref="A6:I38" xr:uid="{00000000-0009-0000-0000-000000000000}"/>
  <mergeCells count="1">
    <mergeCell ref="A2:I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2025-01-23T13:42:35Z</dcterms:modified>
</cp:coreProperties>
</file>