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140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25725"/>
</workbook>
</file>

<file path=xl/calcChain.xml><?xml version="1.0" encoding="utf-8"?>
<calcChain xmlns="http://schemas.openxmlformats.org/spreadsheetml/2006/main">
  <c r="F95" i="1"/>
  <c r="B111" l="1"/>
  <c r="B33"/>
  <c r="B32"/>
  <c r="B31" s="1"/>
  <c r="B25"/>
  <c r="B19"/>
  <c r="B14"/>
  <c r="B12"/>
  <c r="B11"/>
  <c r="B9"/>
  <c r="B8" s="1"/>
  <c r="B42" s="1"/>
  <c r="F33" l="1"/>
  <c r="F25"/>
  <c r="D63" l="1"/>
  <c r="B59"/>
  <c r="F82" l="1"/>
  <c r="F84" l="1"/>
  <c r="B50" l="1"/>
  <c r="F52" l="1"/>
  <c r="D52"/>
  <c r="I53"/>
  <c r="H53"/>
  <c r="I22"/>
  <c r="H37"/>
  <c r="D111"/>
  <c r="F111"/>
  <c r="I10"/>
  <c r="I13"/>
  <c r="I15"/>
  <c r="I17"/>
  <c r="I18"/>
  <c r="I24"/>
  <c r="I26"/>
  <c r="I27"/>
  <c r="I28"/>
  <c r="I29"/>
  <c r="I30"/>
  <c r="I34"/>
  <c r="I36"/>
  <c r="I37"/>
  <c r="I44"/>
  <c r="I45"/>
  <c r="I46"/>
  <c r="I47"/>
  <c r="I48"/>
  <c r="I49"/>
  <c r="I51"/>
  <c r="I54"/>
  <c r="I56"/>
  <c r="I57"/>
  <c r="I58"/>
  <c r="I60"/>
  <c r="I61"/>
  <c r="I62"/>
  <c r="I64"/>
  <c r="I65"/>
  <c r="I66"/>
  <c r="I67"/>
  <c r="I68"/>
  <c r="I69"/>
  <c r="I71"/>
  <c r="I73"/>
  <c r="I74"/>
  <c r="I75"/>
  <c r="I76"/>
  <c r="I78"/>
  <c r="I79"/>
  <c r="I81"/>
  <c r="I83"/>
  <c r="I85"/>
  <c r="I86"/>
  <c r="I88"/>
  <c r="I89"/>
  <c r="I90"/>
  <c r="I91"/>
  <c r="I92"/>
  <c r="I93"/>
  <c r="I94"/>
  <c r="I96"/>
  <c r="I97"/>
  <c r="I98"/>
  <c r="I99"/>
  <c r="I100"/>
  <c r="H10"/>
  <c r="H13"/>
  <c r="H15"/>
  <c r="H16"/>
  <c r="H18"/>
  <c r="H22"/>
  <c r="H24"/>
  <c r="H27"/>
  <c r="H28"/>
  <c r="H29"/>
  <c r="H30"/>
  <c r="H34"/>
  <c r="H41"/>
  <c r="F32"/>
  <c r="F31" s="1"/>
  <c r="D33"/>
  <c r="D32" s="1"/>
  <c r="D25"/>
  <c r="F19"/>
  <c r="D19"/>
  <c r="F9"/>
  <c r="D9"/>
  <c r="F14"/>
  <c r="D14"/>
  <c r="F12"/>
  <c r="F11" s="1"/>
  <c r="D12"/>
  <c r="D11" s="1"/>
  <c r="D31" l="1"/>
  <c r="I25"/>
  <c r="F8"/>
  <c r="I14"/>
  <c r="I33"/>
  <c r="I11"/>
  <c r="I32"/>
  <c r="D8"/>
  <c r="I9"/>
  <c r="H11"/>
  <c r="H14"/>
  <c r="H33"/>
  <c r="I12"/>
  <c r="H12"/>
  <c r="H9"/>
  <c r="H44"/>
  <c r="H46"/>
  <c r="H48"/>
  <c r="H51"/>
  <c r="D95"/>
  <c r="H56"/>
  <c r="H57"/>
  <c r="H58"/>
  <c r="H60"/>
  <c r="H61"/>
  <c r="H62"/>
  <c r="H64"/>
  <c r="H65"/>
  <c r="H66"/>
  <c r="H67"/>
  <c r="H68"/>
  <c r="H69"/>
  <c r="H71"/>
  <c r="H73"/>
  <c r="H74"/>
  <c r="H75"/>
  <c r="H76"/>
  <c r="H78"/>
  <c r="H79"/>
  <c r="H81"/>
  <c r="H83"/>
  <c r="H85"/>
  <c r="H86"/>
  <c r="H88"/>
  <c r="H89"/>
  <c r="H90"/>
  <c r="H91"/>
  <c r="H92"/>
  <c r="H93"/>
  <c r="H94"/>
  <c r="H96"/>
  <c r="H97"/>
  <c r="H98"/>
  <c r="H99"/>
  <c r="H100"/>
  <c r="H49"/>
  <c r="H54"/>
  <c r="H47"/>
  <c r="H45"/>
  <c r="D84"/>
  <c r="D82"/>
  <c r="F80"/>
  <c r="D80"/>
  <c r="F77"/>
  <c r="D77"/>
  <c r="F72"/>
  <c r="D72"/>
  <c r="F70"/>
  <c r="D70"/>
  <c r="F63"/>
  <c r="F59"/>
  <c r="D59"/>
  <c r="F55"/>
  <c r="D55"/>
  <c r="I52"/>
  <c r="F50"/>
  <c r="F43"/>
  <c r="D50"/>
  <c r="D43"/>
  <c r="D87" l="1"/>
  <c r="E53" s="1"/>
  <c r="H8"/>
  <c r="I50"/>
  <c r="I70"/>
  <c r="I82"/>
  <c r="F42"/>
  <c r="I95"/>
  <c r="I8"/>
  <c r="I59"/>
  <c r="I77"/>
  <c r="I43"/>
  <c r="I55"/>
  <c r="I63"/>
  <c r="I72"/>
  <c r="I80"/>
  <c r="I84"/>
  <c r="I31"/>
  <c r="H32"/>
  <c r="H31"/>
  <c r="B95"/>
  <c r="H95" s="1"/>
  <c r="B84"/>
  <c r="H84" s="1"/>
  <c r="B82"/>
  <c r="H82" s="1"/>
  <c r="B80"/>
  <c r="H80" s="1"/>
  <c r="B77"/>
  <c r="H77" s="1"/>
  <c r="B72"/>
  <c r="H72" s="1"/>
  <c r="B70"/>
  <c r="H70" s="1"/>
  <c r="B63"/>
  <c r="H63" s="1"/>
  <c r="H59"/>
  <c r="B55"/>
  <c r="H55" s="1"/>
  <c r="B52"/>
  <c r="H52" s="1"/>
  <c r="H50"/>
  <c r="B43"/>
  <c r="H43" s="1"/>
  <c r="F87"/>
  <c r="G53" s="1"/>
  <c r="I87" l="1"/>
  <c r="D42"/>
  <c r="G40"/>
  <c r="G36"/>
  <c r="G28"/>
  <c r="G24"/>
  <c r="G20"/>
  <c r="G16"/>
  <c r="G38"/>
  <c r="G30"/>
  <c r="G22"/>
  <c r="G29"/>
  <c r="G17"/>
  <c r="G39"/>
  <c r="G35"/>
  <c r="G27"/>
  <c r="G23"/>
  <c r="G15"/>
  <c r="G34"/>
  <c r="G26"/>
  <c r="G18"/>
  <c r="G10"/>
  <c r="G41"/>
  <c r="G37"/>
  <c r="G33"/>
  <c r="G25"/>
  <c r="G21"/>
  <c r="G13"/>
  <c r="G11"/>
  <c r="G12"/>
  <c r="G32"/>
  <c r="G19"/>
  <c r="G9"/>
  <c r="G8"/>
  <c r="G14"/>
  <c r="G31"/>
  <c r="C41"/>
  <c r="C36"/>
  <c r="G80"/>
  <c r="G63"/>
  <c r="G45"/>
  <c r="E43"/>
  <c r="G78"/>
  <c r="G84"/>
  <c r="G75"/>
  <c r="G83"/>
  <c r="G74"/>
  <c r="G44"/>
  <c r="G59"/>
  <c r="G57"/>
  <c r="G86"/>
  <c r="G79"/>
  <c r="G67"/>
  <c r="G50"/>
  <c r="F101"/>
  <c r="G82"/>
  <c r="G76"/>
  <c r="G65"/>
  <c r="G55"/>
  <c r="G85"/>
  <c r="G81"/>
  <c r="G77"/>
  <c r="G69"/>
  <c r="G61"/>
  <c r="G52"/>
  <c r="G48"/>
  <c r="G46"/>
  <c r="D101"/>
  <c r="E69"/>
  <c r="E79"/>
  <c r="E81"/>
  <c r="E66"/>
  <c r="E60"/>
  <c r="E55"/>
  <c r="E73"/>
  <c r="G73" s="1"/>
  <c r="E91"/>
  <c r="G91" s="1"/>
  <c r="E72"/>
  <c r="G72" s="1"/>
  <c r="E67"/>
  <c r="E63"/>
  <c r="E51"/>
  <c r="E83"/>
  <c r="E75"/>
  <c r="E71"/>
  <c r="G71" s="1"/>
  <c r="E68"/>
  <c r="E62"/>
  <c r="E54"/>
  <c r="E45"/>
  <c r="E98"/>
  <c r="G98" s="1"/>
  <c r="E85"/>
  <c r="E77"/>
  <c r="E70"/>
  <c r="E65"/>
  <c r="E57"/>
  <c r="E48"/>
  <c r="E95"/>
  <c r="G95" s="1"/>
  <c r="E46"/>
  <c r="E97"/>
  <c r="G97" s="1"/>
  <c r="E94"/>
  <c r="G94" s="1"/>
  <c r="E90"/>
  <c r="G90" s="1"/>
  <c r="E64"/>
  <c r="E59"/>
  <c r="E56"/>
  <c r="E50"/>
  <c r="E47"/>
  <c r="E100"/>
  <c r="G100" s="1"/>
  <c r="E93"/>
  <c r="G93" s="1"/>
  <c r="E89"/>
  <c r="G89" s="1"/>
  <c r="E61"/>
  <c r="E58"/>
  <c r="E52"/>
  <c r="E49"/>
  <c r="E44"/>
  <c r="E99"/>
  <c r="G99" s="1"/>
  <c r="E96"/>
  <c r="G96" s="1"/>
  <c r="E92"/>
  <c r="G92" s="1"/>
  <c r="E88"/>
  <c r="G88" s="1"/>
  <c r="B87"/>
  <c r="C53" s="1"/>
  <c r="G43"/>
  <c r="E86"/>
  <c r="E84"/>
  <c r="E82"/>
  <c r="E80"/>
  <c r="E78"/>
  <c r="E76"/>
  <c r="E74"/>
  <c r="G70"/>
  <c r="G68"/>
  <c r="G66"/>
  <c r="G64"/>
  <c r="G62"/>
  <c r="G60"/>
  <c r="G58"/>
  <c r="G56"/>
  <c r="G54"/>
  <c r="G51"/>
  <c r="G49"/>
  <c r="G47"/>
  <c r="E32" l="1"/>
  <c r="E31"/>
  <c r="C31"/>
  <c r="C13"/>
  <c r="C12"/>
  <c r="C14"/>
  <c r="C35"/>
  <c r="C29"/>
  <c r="C9"/>
  <c r="C27"/>
  <c r="C37"/>
  <c r="C28"/>
  <c r="C30"/>
  <c r="C11"/>
  <c r="I42"/>
  <c r="C21"/>
  <c r="C20"/>
  <c r="C15"/>
  <c r="C34"/>
  <c r="G42"/>
  <c r="E39"/>
  <c r="E35"/>
  <c r="E27"/>
  <c r="E23"/>
  <c r="E15"/>
  <c r="E30"/>
  <c r="E22"/>
  <c r="E41"/>
  <c r="E17"/>
  <c r="E9"/>
  <c r="E40"/>
  <c r="E24"/>
  <c r="E16"/>
  <c r="E38"/>
  <c r="E34"/>
  <c r="E26"/>
  <c r="E18"/>
  <c r="E10"/>
  <c r="E37"/>
  <c r="E29"/>
  <c r="E21"/>
  <c r="E13"/>
  <c r="E36"/>
  <c r="E28"/>
  <c r="E20"/>
  <c r="E25"/>
  <c r="E19"/>
  <c r="E14"/>
  <c r="E12"/>
  <c r="E11"/>
  <c r="E33"/>
  <c r="E8"/>
  <c r="C33"/>
  <c r="C25"/>
  <c r="C17"/>
  <c r="C40"/>
  <c r="C32"/>
  <c r="C24"/>
  <c r="C16"/>
  <c r="H42"/>
  <c r="C39"/>
  <c r="C23"/>
  <c r="C38"/>
  <c r="C22"/>
  <c r="C8"/>
  <c r="C19"/>
  <c r="C18"/>
  <c r="C26"/>
  <c r="C10"/>
  <c r="H87"/>
  <c r="C100"/>
  <c r="C89"/>
  <c r="C56"/>
  <c r="C88"/>
  <c r="C90"/>
  <c r="C43"/>
  <c r="C57"/>
  <c r="C54"/>
  <c r="C72"/>
  <c r="C50"/>
  <c r="C63"/>
  <c r="C75"/>
  <c r="C76"/>
  <c r="C93"/>
  <c r="C60"/>
  <c r="C83"/>
  <c r="C85"/>
  <c r="C98"/>
  <c r="C49"/>
  <c r="C67"/>
  <c r="C91"/>
  <c r="C44"/>
  <c r="C46"/>
  <c r="C69"/>
  <c r="C92"/>
  <c r="C45"/>
  <c r="C59"/>
  <c r="C81"/>
  <c r="C55"/>
  <c r="C84"/>
  <c r="C68"/>
  <c r="C51"/>
  <c r="C71"/>
  <c r="C73"/>
  <c r="C96"/>
  <c r="C61"/>
  <c r="C52"/>
  <c r="C74"/>
  <c r="C97"/>
  <c r="C62"/>
  <c r="C65"/>
  <c r="C86"/>
  <c r="C77"/>
  <c r="C80"/>
  <c r="C64"/>
  <c r="C47"/>
  <c r="C95"/>
  <c r="C78"/>
  <c r="B101"/>
  <c r="C82"/>
  <c r="C58"/>
  <c r="C79"/>
  <c r="C66"/>
  <c r="C48"/>
  <c r="C70"/>
  <c r="C94"/>
  <c r="C99"/>
  <c r="E42" l="1"/>
  <c r="C42"/>
  <c r="C87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<sst xmlns="http://schemas.openxmlformats.org/spreadsheetml/2006/main" count="118" uniqueCount="116">
  <si>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</si>
  <si>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</si>
  <si>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</si>
  <si>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</si>
  <si>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</si>
  <si>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</si>
  <si>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</si>
  <si>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</si>
  <si>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</si>
  <si>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</si>
  <si>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</si>
  <si>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</si>
  <si>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</si>
  <si>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</si>
  <si>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</si>
  <si>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</si>
  <si>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</si>
  <si>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</si>
  <si>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</si>
  <si>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</si>
  <si>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</si>
  <si>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</si>
  <si>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</si>
  <si>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</si>
  <si>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</si>
  <si>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</si>
  <si>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</si>
  <si>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</si>
  <si>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</si>
  <si>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</si>
  <si>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</si>
  <si>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</si>
  <si>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</si>
  <si>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</si>
  <si>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</si>
  <si>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</si>
  <si>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</si>
  <si>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</si>
  <si>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</si>
  <si>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</si>
  <si>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</si>
  <si>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</si>
  <si>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</si>
  <si>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</si>
  <si>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</si>
  <si>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</si>
  <si>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</si>
  <si>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</si>
  <si>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</si>
  <si>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</si>
  <si>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</si>
  <si>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</si>
  <si>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</si>
  <si>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</si>
  <si>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</si>
  <si>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</si>
  <si>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</si>
  <si>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</si>
  <si>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</si>
  <si>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</si>
  <si>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</si>
  <si>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</si>
  <si>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</si>
  <si>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</si>
  <si>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</si>
  <si>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</si>
  <si>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</si>
  <si>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</si>
  <si>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</si>
  <si>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</si>
  <si>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</si>
  <si>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</si>
  <si>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</si>
  <si>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</si>
  <si>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</si>
  <si>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</si>
  <si>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</si>
  <si>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</si>
  <si>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</si>
  <si>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</si>
  <si>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</si>
  <si>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</si>
  <si>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</si>
  <si>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</si>
  <si>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</si>
  <si>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</si>
  <si>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</si>
  <si>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</si>
  <si>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</si>
  <si>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</si>
  <si>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</si>
  <si>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</si>
  <si>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</si>
  <si>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</si>
  <si>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</si>
  <si>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</si>
  <si>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</si>
  <si>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</si>
  <si>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</si>
  <si>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</si>
  <si>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</si>
  <si>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</si>
  <si>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</si>
  <si>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</si>
  <si>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</si>
  <si>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</si>
  <si>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</si>
  <si>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</si>
  <si>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</si>
  <si>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</si>
  <si>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</si>
  <si>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</si>
  <si>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Факт на 01.10 .2023 (отчетный) год</t>
  </si>
  <si>
    <t>План на 2024 год по состоянию на 01.10.2024 (текущий) год</t>
  </si>
  <si>
    <t>Факт на 01.10.2024 (текущий) год</t>
  </si>
  <si>
    <t>Информация об исполнении бюджета Пряжинского национального муниципального района за 9 месяцев 2024 года</t>
  </si>
</sst>
</file>

<file path=xl/styles.xml><?xml version="1.0" encoding="utf-8"?>
<styleSheet xmlns="http://schemas.openxmlformats.org/spreadsheetml/2006/main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3"/>
  <sheetViews>
    <sheetView tabSelected="1" workbookViewId="0">
      <selection activeCell="K8" sqref="K8"/>
    </sheetView>
  </sheetViews>
  <sheetFormatPr defaultRowHeight="1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22" t="s">
        <v>115</v>
      </c>
      <c r="B2" s="22"/>
      <c r="C2" s="22"/>
      <c r="D2" s="22"/>
      <c r="E2" s="22"/>
      <c r="F2" s="22"/>
      <c r="G2" s="22"/>
      <c r="H2" s="22"/>
      <c r="I2" s="22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2" t="s">
        <v>112</v>
      </c>
      <c r="C5" s="11" t="s">
        <v>2</v>
      </c>
      <c r="D5" s="2" t="s">
        <v>113</v>
      </c>
      <c r="E5" s="2" t="s">
        <v>2</v>
      </c>
      <c r="F5" s="2" t="s">
        <v>114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>
      <c r="A7" s="23" t="s">
        <v>7</v>
      </c>
      <c r="B7" s="24"/>
      <c r="C7" s="24"/>
      <c r="D7" s="24"/>
      <c r="E7" s="24"/>
      <c r="F7" s="24"/>
      <c r="G7" s="24"/>
      <c r="H7" s="24"/>
      <c r="I7" s="25"/>
    </row>
    <row r="8" spans="1:9" ht="26.25" customHeight="1">
      <c r="A8" s="3" t="s">
        <v>8</v>
      </c>
      <c r="B8" s="15">
        <f t="shared" ref="B8" si="0">B9+B11+B14+B19+B22+B23+B24+B25+B27+B28+B29+B30</f>
        <v>115726</v>
      </c>
      <c r="C8" s="15">
        <f>B8/B42*100</f>
        <v>26.035212756862798</v>
      </c>
      <c r="D8" s="15">
        <f>D9+D11+D14+D19+D22+D23+D24+D25+D27+D28+D29+D30</f>
        <v>171120</v>
      </c>
      <c r="E8" s="15">
        <f>D8/D42*100</f>
        <v>30.593636695200704</v>
      </c>
      <c r="F8" s="15">
        <f t="shared" ref="F8" si="1">F9+F11+F14+F19+F22+F23+F24+F25+F27+F28+F29+F30</f>
        <v>133309</v>
      </c>
      <c r="G8" s="10">
        <f>F8/F42*100</f>
        <v>31.450444711822023</v>
      </c>
      <c r="H8" s="10">
        <f>F8/B8*100-100</f>
        <v>15.193647062889923</v>
      </c>
      <c r="I8" s="10">
        <f>F8/D8*100</f>
        <v>77.90381019167836</v>
      </c>
    </row>
    <row r="9" spans="1:9" ht="26.25" customHeight="1">
      <c r="A9" s="3" t="s">
        <v>9</v>
      </c>
      <c r="B9" s="15">
        <f>B10</f>
        <v>86430</v>
      </c>
      <c r="C9" s="15">
        <f>B9/B42*100</f>
        <v>19.444406948962651</v>
      </c>
      <c r="D9" s="15">
        <f>D10</f>
        <v>130865</v>
      </c>
      <c r="E9" s="15">
        <f>D9/D42*100</f>
        <v>23.396658871654044</v>
      </c>
      <c r="F9" s="15">
        <f>F10</f>
        <v>98998</v>
      </c>
      <c r="G9" s="10">
        <f>F9/F42*100</f>
        <v>23.355745865477623</v>
      </c>
      <c r="H9" s="10">
        <f t="shared" ref="H9:H42" si="2">F9/B9*100-100</f>
        <v>14.541247252111546</v>
      </c>
      <c r="I9" s="10">
        <f t="shared" ref="I9:I42" si="3">F9/D9*100</f>
        <v>75.648951209261455</v>
      </c>
    </row>
    <row r="10" spans="1:9" ht="26.25" customHeight="1">
      <c r="A10" s="3" t="s">
        <v>10</v>
      </c>
      <c r="B10" s="15">
        <v>86430</v>
      </c>
      <c r="C10" s="15">
        <f>B10/B42*100</f>
        <v>19.444406948962651</v>
      </c>
      <c r="D10" s="15">
        <v>130865</v>
      </c>
      <c r="E10" s="15">
        <f>D10/D42*100</f>
        <v>23.396658871654044</v>
      </c>
      <c r="F10" s="15">
        <v>98998</v>
      </c>
      <c r="G10" s="10">
        <f>F10/F42*100</f>
        <v>23.355745865477623</v>
      </c>
      <c r="H10" s="10">
        <f t="shared" si="2"/>
        <v>14.541247252111546</v>
      </c>
      <c r="I10" s="10">
        <f t="shared" si="3"/>
        <v>75.648951209261455</v>
      </c>
    </row>
    <row r="11" spans="1:9" ht="64.5" customHeight="1">
      <c r="A11" s="3" t="s">
        <v>11</v>
      </c>
      <c r="B11" s="15">
        <f>B12</f>
        <v>2276</v>
      </c>
      <c r="C11" s="15">
        <f>B11/B42*100</f>
        <v>0.51203829938492418</v>
      </c>
      <c r="D11" s="15">
        <f>D12</f>
        <v>3265</v>
      </c>
      <c r="E11" s="15">
        <f>D11/D42*100</f>
        <v>0.58373202319910178</v>
      </c>
      <c r="F11" s="15">
        <f>F12</f>
        <v>2335</v>
      </c>
      <c r="G11" s="10">
        <f>F11/F42*100</f>
        <v>0.55087644796753721</v>
      </c>
      <c r="H11" s="10">
        <f t="shared" si="2"/>
        <v>2.5922671353251161</v>
      </c>
      <c r="I11" s="10">
        <f t="shared" si="3"/>
        <v>71.516079632465548</v>
      </c>
    </row>
    <row r="12" spans="1:9" ht="26.25" customHeight="1">
      <c r="A12" s="3" t="s">
        <v>12</v>
      </c>
      <c r="B12" s="15">
        <f>B13</f>
        <v>2276</v>
      </c>
      <c r="C12" s="15">
        <f>B12/B42*100</f>
        <v>0.51203829938492418</v>
      </c>
      <c r="D12" s="15">
        <f>D13</f>
        <v>3265</v>
      </c>
      <c r="E12" s="15">
        <f>D12/D42*100</f>
        <v>0.58373202319910178</v>
      </c>
      <c r="F12" s="15">
        <f>F13</f>
        <v>2335</v>
      </c>
      <c r="G12" s="10">
        <f>F12/F42*100</f>
        <v>0.55087644796753721</v>
      </c>
      <c r="H12" s="10">
        <f t="shared" si="2"/>
        <v>2.5922671353251161</v>
      </c>
      <c r="I12" s="10">
        <f t="shared" si="3"/>
        <v>71.516079632465548</v>
      </c>
    </row>
    <row r="13" spans="1:9" ht="26.25" customHeight="1">
      <c r="A13" s="3" t="s">
        <v>13</v>
      </c>
      <c r="B13" s="15">
        <v>2276</v>
      </c>
      <c r="C13" s="15">
        <f>B13/B42*100</f>
        <v>0.51203829938492418</v>
      </c>
      <c r="D13" s="15">
        <v>3265</v>
      </c>
      <c r="E13" s="15">
        <f>D13/D42*100</f>
        <v>0.58373202319910178</v>
      </c>
      <c r="F13" s="15">
        <v>2335</v>
      </c>
      <c r="G13" s="10">
        <f>F13/F42*100</f>
        <v>0.55087644796753721</v>
      </c>
      <c r="H13" s="10">
        <f t="shared" si="2"/>
        <v>2.5922671353251161</v>
      </c>
      <c r="I13" s="10">
        <f t="shared" si="3"/>
        <v>71.516079632465548</v>
      </c>
    </row>
    <row r="14" spans="1:9" ht="26.25" customHeight="1">
      <c r="A14" s="3" t="s">
        <v>14</v>
      </c>
      <c r="B14" s="15">
        <f>B15+B16+B17+B18</f>
        <v>951</v>
      </c>
      <c r="C14" s="15">
        <f>B14/B42*100</f>
        <v>0.21394921911909612</v>
      </c>
      <c r="D14" s="15">
        <f>D15+D16+D17+D18</f>
        <v>3032</v>
      </c>
      <c r="E14" s="15">
        <f>D14/D42*100</f>
        <v>0.54207518969055946</v>
      </c>
      <c r="F14" s="15">
        <f>F15+F16+F17+F18</f>
        <v>3392</v>
      </c>
      <c r="G14" s="10">
        <f>F14/F42*100</f>
        <v>0.80024535824663234</v>
      </c>
      <c r="H14" s="10">
        <f t="shared" si="2"/>
        <v>256.67718191377497</v>
      </c>
      <c r="I14" s="10">
        <f t="shared" si="3"/>
        <v>111.87335092348285</v>
      </c>
    </row>
    <row r="15" spans="1:9" ht="39" customHeight="1">
      <c r="A15" s="3" t="s">
        <v>15</v>
      </c>
      <c r="B15" s="15">
        <v>1020</v>
      </c>
      <c r="C15" s="15">
        <f>B15/B42*100</f>
        <v>0.22947234858199586</v>
      </c>
      <c r="D15" s="15">
        <v>1455</v>
      </c>
      <c r="E15" s="15">
        <f>D15/D42*100</f>
        <v>0.26013172856192746</v>
      </c>
      <c r="F15" s="15">
        <v>1982</v>
      </c>
      <c r="G15" s="10">
        <f>F15/F42*100</f>
        <v>0.46759619694717719</v>
      </c>
      <c r="H15" s="10">
        <f t="shared" si="2"/>
        <v>94.313725490196077</v>
      </c>
      <c r="I15" s="10">
        <f t="shared" si="3"/>
        <v>136.21993127147766</v>
      </c>
    </row>
    <row r="16" spans="1:9" ht="39" customHeight="1">
      <c r="A16" s="3" t="s">
        <v>103</v>
      </c>
      <c r="B16" s="15">
        <v>-57</v>
      </c>
      <c r="C16" s="15">
        <f>B16/B42*100</f>
        <v>-1.2823454773699771E-2</v>
      </c>
      <c r="D16" s="15">
        <v>7</v>
      </c>
      <c r="E16" s="15">
        <f>D16/D42*100</f>
        <v>1.2514928521879672E-3</v>
      </c>
      <c r="F16" s="15">
        <v>15</v>
      </c>
      <c r="G16" s="10">
        <f>F16/F42*100</f>
        <v>3.5388208648878192E-3</v>
      </c>
      <c r="H16" s="10">
        <f t="shared" si="2"/>
        <v>-126.31578947368421</v>
      </c>
      <c r="I16" s="10"/>
    </row>
    <row r="17" spans="1:9" ht="39" customHeight="1">
      <c r="A17" s="3" t="s">
        <v>104</v>
      </c>
      <c r="B17" s="15">
        <v>-774</v>
      </c>
      <c r="C17" s="15">
        <f>B17/B42*100</f>
        <v>-0.17412901745339687</v>
      </c>
      <c r="D17" s="15">
        <v>350</v>
      </c>
      <c r="E17" s="15">
        <f>D17/D42*100</f>
        <v>6.2574642609398351E-2</v>
      </c>
      <c r="F17" s="15">
        <v>453</v>
      </c>
      <c r="G17" s="10">
        <f>F17/F42*100</f>
        <v>0.10687239011961214</v>
      </c>
      <c r="H17" s="10"/>
      <c r="I17" s="10">
        <f t="shared" si="3"/>
        <v>129.42857142857142</v>
      </c>
    </row>
    <row r="18" spans="1:9" ht="38.25" customHeight="1">
      <c r="A18" s="3" t="s">
        <v>105</v>
      </c>
      <c r="B18" s="15">
        <v>762</v>
      </c>
      <c r="C18" s="15">
        <f>B18/B42*100</f>
        <v>0.17142934276419691</v>
      </c>
      <c r="D18" s="15">
        <v>1220</v>
      </c>
      <c r="E18" s="15">
        <f>D18/D42*100</f>
        <v>0.21811732566704567</v>
      </c>
      <c r="F18" s="15">
        <v>942</v>
      </c>
      <c r="G18" s="10">
        <f>F18/F42*100</f>
        <v>0.22223795031495508</v>
      </c>
      <c r="H18" s="10">
        <f t="shared" si="2"/>
        <v>23.622047244094489</v>
      </c>
      <c r="I18" s="10">
        <f t="shared" si="3"/>
        <v>77.213114754098356</v>
      </c>
    </row>
    <row r="19" spans="1:9" ht="15" customHeight="1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>
      <c r="A22" s="3" t="s">
        <v>17</v>
      </c>
      <c r="B22" s="15">
        <v>1764</v>
      </c>
      <c r="C22" s="15">
        <f>B22/B42*100</f>
        <v>0.39685217931239286</v>
      </c>
      <c r="D22" s="15">
        <v>2270</v>
      </c>
      <c r="E22" s="15">
        <f>D22/D42*100</f>
        <v>0.40584125349524081</v>
      </c>
      <c r="F22" s="15">
        <v>2714</v>
      </c>
      <c r="G22" s="10">
        <f>F22/F42*100</f>
        <v>0.64029065515370276</v>
      </c>
      <c r="H22" s="10">
        <f t="shared" si="2"/>
        <v>53.854875283446688</v>
      </c>
      <c r="I22" s="10">
        <f t="shared" si="3"/>
        <v>119.55947136563876</v>
      </c>
    </row>
    <row r="23" spans="1:9" ht="64.5" customHeight="1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>
      <c r="A24" s="3" t="s">
        <v>19</v>
      </c>
      <c r="B24" s="15">
        <v>8158</v>
      </c>
      <c r="C24" s="15">
        <f>B24/B42*100</f>
        <v>1.8353288428744337</v>
      </c>
      <c r="D24" s="15">
        <v>8537</v>
      </c>
      <c r="E24" s="15">
        <f>D24/D42*100</f>
        <v>1.5262849255898108</v>
      </c>
      <c r="F24" s="15">
        <v>9794</v>
      </c>
      <c r="G24" s="10">
        <f>F24/F42*100</f>
        <v>2.3106141033807539</v>
      </c>
      <c r="H24" s="10">
        <f t="shared" si="2"/>
        <v>20.053934787938218</v>
      </c>
      <c r="I24" s="10">
        <f t="shared" si="3"/>
        <v>114.72414197024716</v>
      </c>
    </row>
    <row r="25" spans="1:9" ht="50.25" customHeight="1">
      <c r="A25" s="3" t="s">
        <v>20</v>
      </c>
      <c r="B25" s="15">
        <f>B26</f>
        <v>121</v>
      </c>
      <c r="C25" s="15">
        <f>B25/B42*100</f>
        <v>2.7221719782766177E-2</v>
      </c>
      <c r="D25" s="15">
        <f>D26</f>
        <v>231</v>
      </c>
      <c r="E25" s="15">
        <f>D25/D42*100</f>
        <v>4.1299264122202917E-2</v>
      </c>
      <c r="F25" s="15">
        <f>F26</f>
        <v>305</v>
      </c>
      <c r="G25" s="10">
        <f>F25/F42*100</f>
        <v>7.1956024252718992E-2</v>
      </c>
      <c r="H25" s="10"/>
      <c r="I25" s="10">
        <f t="shared" si="3"/>
        <v>132.03463203463204</v>
      </c>
    </row>
    <row r="26" spans="1:9" ht="39" customHeight="1">
      <c r="A26" s="3" t="s">
        <v>21</v>
      </c>
      <c r="B26" s="15">
        <v>121</v>
      </c>
      <c r="C26" s="15">
        <f>B26/B42*100</f>
        <v>2.7221719782766177E-2</v>
      </c>
      <c r="D26" s="15">
        <v>231</v>
      </c>
      <c r="E26" s="15">
        <f>D26/D42*100</f>
        <v>4.1299264122202917E-2</v>
      </c>
      <c r="F26" s="15">
        <v>305</v>
      </c>
      <c r="G26" s="10">
        <f>F26/F42*100</f>
        <v>7.1956024252718992E-2</v>
      </c>
      <c r="H26" s="10"/>
      <c r="I26" s="10">
        <f t="shared" si="3"/>
        <v>132.03463203463204</v>
      </c>
    </row>
    <row r="27" spans="1:9" ht="51.75" customHeight="1">
      <c r="A27" s="3" t="s">
        <v>22</v>
      </c>
      <c r="B27" s="15">
        <v>8648</v>
      </c>
      <c r="C27" s="15">
        <f>B27/B42*100</f>
        <v>1.9455655593500982</v>
      </c>
      <c r="D27" s="15">
        <v>12919</v>
      </c>
      <c r="E27" s="15">
        <f>D27/D42*100</f>
        <v>2.3097194510594781</v>
      </c>
      <c r="F27" s="15">
        <v>8309</v>
      </c>
      <c r="G27" s="10">
        <f>F27/F42*100</f>
        <v>1.9602708377568594</v>
      </c>
      <c r="H27" s="10">
        <f t="shared" si="2"/>
        <v>-3.9199814986123869</v>
      </c>
      <c r="I27" s="10">
        <f t="shared" si="3"/>
        <v>64.316123538973599</v>
      </c>
    </row>
    <row r="28" spans="1:9" ht="39" customHeight="1">
      <c r="A28" s="3" t="s">
        <v>23</v>
      </c>
      <c r="B28" s="15">
        <v>6650</v>
      </c>
      <c r="C28" s="15">
        <f>B28/B42*100</f>
        <v>1.4960697235983063</v>
      </c>
      <c r="D28" s="15">
        <v>8870</v>
      </c>
      <c r="E28" s="15">
        <f>D28/D42*100</f>
        <v>1.585820228415324</v>
      </c>
      <c r="F28" s="15">
        <v>6115</v>
      </c>
      <c r="G28" s="10">
        <f>F28/F42*100</f>
        <v>1.4426593059192676</v>
      </c>
      <c r="H28" s="10">
        <f t="shared" si="2"/>
        <v>-8.0451127819548844</v>
      </c>
      <c r="I28" s="10">
        <f t="shared" si="3"/>
        <v>68.940248027057493</v>
      </c>
    </row>
    <row r="29" spans="1:9" ht="26.25" customHeight="1">
      <c r="A29" s="3" t="s">
        <v>24</v>
      </c>
      <c r="B29" s="15">
        <v>629</v>
      </c>
      <c r="C29" s="15">
        <f>B29/B42*100</f>
        <v>0.14150794829223079</v>
      </c>
      <c r="D29" s="15">
        <v>1011</v>
      </c>
      <c r="E29" s="15">
        <f>D29/D42*100</f>
        <v>0.1807513247945764</v>
      </c>
      <c r="F29" s="15">
        <v>772</v>
      </c>
      <c r="G29" s="10">
        <f>F29/F42*100</f>
        <v>0.18213131384622644</v>
      </c>
      <c r="H29" s="10">
        <f t="shared" si="2"/>
        <v>22.734499205087431</v>
      </c>
      <c r="I29" s="10">
        <f t="shared" si="3"/>
        <v>76.360039564787343</v>
      </c>
    </row>
    <row r="30" spans="1:9" ht="26.25" customHeight="1">
      <c r="A30" s="3" t="s">
        <v>25</v>
      </c>
      <c r="B30" s="15">
        <v>99</v>
      </c>
      <c r="C30" s="15">
        <f>B30/B42*100</f>
        <v>2.2272316185899598E-2</v>
      </c>
      <c r="D30" s="15">
        <v>120</v>
      </c>
      <c r="E30" s="15">
        <f>D30/D42*100</f>
        <v>2.1454163180365152E-2</v>
      </c>
      <c r="F30" s="15">
        <v>575</v>
      </c>
      <c r="G30" s="10">
        <f>F30/F42*100</f>
        <v>0.13565479982069972</v>
      </c>
      <c r="H30" s="10">
        <f t="shared" si="2"/>
        <v>480.80808080808083</v>
      </c>
      <c r="I30" s="10">
        <f t="shared" si="3"/>
        <v>479.16666666666669</v>
      </c>
    </row>
    <row r="31" spans="1:9" ht="26.25" customHeight="1">
      <c r="A31" s="3" t="s">
        <v>26</v>
      </c>
      <c r="B31" s="15">
        <f t="shared" ref="B31" si="4">B32+B39+B40+B41</f>
        <v>328772</v>
      </c>
      <c r="C31" s="15">
        <f>B31/B42*100</f>
        <v>73.964787243137195</v>
      </c>
      <c r="D31" s="15">
        <f t="shared" ref="D31:F31" si="5">D32+D39+D40+D41</f>
        <v>388212</v>
      </c>
      <c r="E31" s="15">
        <f>D31/D42*100</f>
        <v>69.406363304799299</v>
      </c>
      <c r="F31" s="15">
        <f t="shared" si="5"/>
        <v>290561</v>
      </c>
      <c r="G31" s="10">
        <f>F31/F42*100</f>
        <v>68.54955528817797</v>
      </c>
      <c r="H31" s="10">
        <f t="shared" si="2"/>
        <v>-11.62234010195516</v>
      </c>
      <c r="I31" s="10">
        <f t="shared" si="3"/>
        <v>74.845960454596977</v>
      </c>
    </row>
    <row r="32" spans="1:9" ht="64.5" customHeight="1">
      <c r="A32" s="3" t="s">
        <v>27</v>
      </c>
      <c r="B32" s="15">
        <f t="shared" ref="B32" si="6">B33+B36+B37+B38</f>
        <v>328845</v>
      </c>
      <c r="C32" s="15">
        <f>B32/B42*100</f>
        <v>73.981210264163167</v>
      </c>
      <c r="D32" s="15">
        <f t="shared" ref="D32:F32" si="7">D33+D36+D37+D38</f>
        <v>388952</v>
      </c>
      <c r="E32" s="15">
        <f>D32/D42*100</f>
        <v>69.538663977744889</v>
      </c>
      <c r="F32" s="15">
        <f t="shared" si="7"/>
        <v>291329</v>
      </c>
      <c r="G32" s="10">
        <f>F32/F42*100</f>
        <v>68.73074291646023</v>
      </c>
      <c r="H32" s="10">
        <f t="shared" si="2"/>
        <v>-11.408414298529706</v>
      </c>
      <c r="I32" s="10">
        <f t="shared" si="3"/>
        <v>74.90101606367881</v>
      </c>
    </row>
    <row r="33" spans="1:9" ht="39" customHeight="1">
      <c r="A33" s="3" t="s">
        <v>28</v>
      </c>
      <c r="B33" s="15">
        <f>B34+B35</f>
        <v>54289</v>
      </c>
      <c r="C33" s="15">
        <f>B33/B42*100</f>
        <v>12.213553266831347</v>
      </c>
      <c r="D33" s="15">
        <f>D34+D35</f>
        <v>65768</v>
      </c>
      <c r="E33" s="15">
        <f>D33/D42*100</f>
        <v>11.758311700385459</v>
      </c>
      <c r="F33" s="15">
        <f>F34+F35</f>
        <v>54807</v>
      </c>
      <c r="G33" s="10">
        <f>F33/F42*100</f>
        <v>12.930143676127114</v>
      </c>
      <c r="H33" s="10">
        <f t="shared" si="2"/>
        <v>0.95415277496361739</v>
      </c>
      <c r="I33" s="10">
        <f t="shared" si="3"/>
        <v>83.33384016542999</v>
      </c>
    </row>
    <row r="34" spans="1:9" ht="39" customHeight="1">
      <c r="A34" s="3" t="s">
        <v>29</v>
      </c>
      <c r="B34" s="15">
        <v>53062</v>
      </c>
      <c r="C34" s="15">
        <f>B34/B42*100</f>
        <v>11.937511529860652</v>
      </c>
      <c r="D34" s="15">
        <v>65768</v>
      </c>
      <c r="E34" s="15">
        <f>D34/D42*100</f>
        <v>11.758311700385459</v>
      </c>
      <c r="F34" s="15">
        <v>54807</v>
      </c>
      <c r="G34" s="10">
        <f>F34/F42*100</f>
        <v>12.930143676127114</v>
      </c>
      <c r="H34" s="10">
        <f t="shared" si="2"/>
        <v>3.2886057819154928</v>
      </c>
      <c r="I34" s="10">
        <f t="shared" si="3"/>
        <v>83.33384016542999</v>
      </c>
    </row>
    <row r="35" spans="1:9" ht="38.25" customHeight="1">
      <c r="A35" s="19" t="s">
        <v>108</v>
      </c>
      <c r="B35" s="15">
        <v>1227</v>
      </c>
      <c r="C35" s="15">
        <f>B35/B42*100</f>
        <v>0.27604173697069501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9" customHeight="1">
      <c r="A36" s="18" t="s">
        <v>109</v>
      </c>
      <c r="B36" s="15">
        <v>85948</v>
      </c>
      <c r="C36" s="15">
        <f>B36/B42*100</f>
        <v>19.335970015613118</v>
      </c>
      <c r="D36" s="15">
        <v>42287</v>
      </c>
      <c r="E36" s="15">
        <f>D36/D42*100</f>
        <v>7.5602683200675092</v>
      </c>
      <c r="F36" s="15">
        <v>25609</v>
      </c>
      <c r="G36" s="10">
        <f>F36/F42*100</f>
        <v>6.0417109019274777</v>
      </c>
      <c r="H36" s="10"/>
      <c r="I36" s="10">
        <f t="shared" si="3"/>
        <v>60.559982973490669</v>
      </c>
    </row>
    <row r="37" spans="1:9" ht="39" customHeight="1">
      <c r="A37" s="18" t="s">
        <v>110</v>
      </c>
      <c r="B37" s="15">
        <v>176107</v>
      </c>
      <c r="C37" s="15">
        <f>B37/B42*100</f>
        <v>39.619300874244658</v>
      </c>
      <c r="D37" s="15">
        <v>268955</v>
      </c>
      <c r="E37" s="15">
        <f>D37/D42*100</f>
        <v>48.08503715145924</v>
      </c>
      <c r="F37" s="15">
        <v>197853</v>
      </c>
      <c r="G37" s="10">
        <f>F37/F42*100</f>
        <v>46.677754972043317</v>
      </c>
      <c r="H37" s="10">
        <f t="shared" si="2"/>
        <v>12.348174689251422</v>
      </c>
      <c r="I37" s="10">
        <f t="shared" si="3"/>
        <v>73.563607294900635</v>
      </c>
    </row>
    <row r="38" spans="1:9" ht="26.25" customHeight="1">
      <c r="A38" s="3" t="s">
        <v>30</v>
      </c>
      <c r="B38" s="15">
        <v>12501</v>
      </c>
      <c r="C38" s="15">
        <f>B38/B42*100</f>
        <v>2.8123861074740497</v>
      </c>
      <c r="D38" s="15">
        <v>11942</v>
      </c>
      <c r="E38" s="15">
        <f>D38/D42*100</f>
        <v>2.1350468058326721</v>
      </c>
      <c r="F38" s="15">
        <v>13060</v>
      </c>
      <c r="G38" s="10">
        <f>F38/F42*100</f>
        <v>3.0811333663623279</v>
      </c>
      <c r="H38" s="10"/>
      <c r="I38" s="10"/>
    </row>
    <row r="39" spans="1:9" ht="26.25" customHeight="1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/>
      <c r="I39" s="10"/>
    </row>
    <row r="40" spans="1:9" ht="64.5" customHeight="1">
      <c r="A40" s="3" t="s">
        <v>32</v>
      </c>
      <c r="B40" s="15">
        <v>3</v>
      </c>
      <c r="C40" s="15">
        <f>B40/B42*100</f>
        <v>6.7491867229998786E-4</v>
      </c>
      <c r="D40" s="15">
        <v>396</v>
      </c>
      <c r="E40" s="15">
        <f>D40/D42*100</f>
        <v>7.0798738495204988E-2</v>
      </c>
      <c r="F40" s="15">
        <v>396</v>
      </c>
      <c r="G40" s="10">
        <f>F40/F42*100</f>
        <v>9.3424870833038437E-2</v>
      </c>
      <c r="H40" s="10"/>
      <c r="I40" s="10"/>
    </row>
    <row r="41" spans="1:9" ht="39" customHeight="1">
      <c r="A41" s="3" t="s">
        <v>33</v>
      </c>
      <c r="B41" s="15">
        <v>-76</v>
      </c>
      <c r="C41" s="15">
        <f>B41/B42*100</f>
        <v>-1.7097939698266361E-2</v>
      </c>
      <c r="D41" s="15">
        <v>-1136</v>
      </c>
      <c r="E41" s="15">
        <f>D41/D42*100</f>
        <v>-0.20309941144079011</v>
      </c>
      <c r="F41" s="15">
        <v>-1164</v>
      </c>
      <c r="G41" s="10">
        <f>F41/F42*100</f>
        <v>-0.27461249911529478</v>
      </c>
      <c r="H41" s="10">
        <f t="shared" si="2"/>
        <v>1431.578947368421</v>
      </c>
      <c r="I41" s="10"/>
    </row>
    <row r="42" spans="1:9" s="14" customFormat="1" ht="15" customHeight="1">
      <c r="A42" s="12" t="s">
        <v>34</v>
      </c>
      <c r="B42" s="16">
        <f t="shared" ref="B42" si="8">B8+B31</f>
        <v>444498</v>
      </c>
      <c r="C42" s="13">
        <f>C31+C8</f>
        <v>100</v>
      </c>
      <c r="D42" s="16">
        <f>D8+D31</f>
        <v>559332</v>
      </c>
      <c r="E42" s="16">
        <f>SUM(E8,E31)</f>
        <v>100</v>
      </c>
      <c r="F42" s="16">
        <f>F8+F31</f>
        <v>423870</v>
      </c>
      <c r="G42" s="13">
        <f>G31+G8</f>
        <v>100</v>
      </c>
      <c r="H42" s="10">
        <f t="shared" si="2"/>
        <v>-4.6407407907347249</v>
      </c>
      <c r="I42" s="10">
        <f t="shared" si="3"/>
        <v>75.781467893844805</v>
      </c>
    </row>
    <row r="43" spans="1:9" ht="26.25" customHeight="1">
      <c r="A43" s="3" t="s">
        <v>35</v>
      </c>
      <c r="B43" s="17">
        <f>SUM(B44:B49)</f>
        <v>40675.9</v>
      </c>
      <c r="C43" s="9">
        <f>B43/B87*100</f>
        <v>9.4878803902738973</v>
      </c>
      <c r="D43" s="17">
        <f>SUM(D44:D49)</f>
        <v>70009.2</v>
      </c>
      <c r="E43" s="9">
        <f>D43/D87*100</f>
        <v>11.121627611054716</v>
      </c>
      <c r="F43" s="17">
        <f>SUM(F44:F49)</f>
        <v>42702.899999999994</v>
      </c>
      <c r="G43" s="9">
        <f>F43/F87*100</f>
        <v>10.493448551928722</v>
      </c>
      <c r="H43" s="9">
        <f>F43/B43*100-100</f>
        <v>4.9832947765138442</v>
      </c>
      <c r="I43" s="10">
        <f t="shared" ref="I43:I72" si="9">F43/D43*100</f>
        <v>60.996126223410627</v>
      </c>
    </row>
    <row r="44" spans="1:9" ht="78" customHeight="1">
      <c r="A44" s="3" t="s">
        <v>36</v>
      </c>
      <c r="B44" s="17">
        <v>182.5</v>
      </c>
      <c r="C44" s="9">
        <f>B44/B87*100</f>
        <v>4.2569142200295167E-2</v>
      </c>
      <c r="D44" s="17">
        <v>287</v>
      </c>
      <c r="E44" s="9">
        <f>D44/D87*100</f>
        <v>4.5592681024389702E-2</v>
      </c>
      <c r="F44" s="17">
        <v>193.1</v>
      </c>
      <c r="G44" s="9">
        <f>F44/F87*100</f>
        <v>4.7450756631925148E-2</v>
      </c>
      <c r="H44" s="9">
        <f>F44/B44*100-100</f>
        <v>5.808219178082183</v>
      </c>
      <c r="I44" s="10">
        <f t="shared" si="9"/>
        <v>67.282229965156787</v>
      </c>
    </row>
    <row r="45" spans="1:9" ht="111.75" customHeight="1">
      <c r="A45" s="3" t="s">
        <v>37</v>
      </c>
      <c r="B45" s="17">
        <v>13978.6</v>
      </c>
      <c r="C45" s="9">
        <f>B45/B87*100</f>
        <v>3.2605863625262801</v>
      </c>
      <c r="D45" s="17">
        <v>21325.7</v>
      </c>
      <c r="E45" s="9">
        <f>D45/D87*100</f>
        <v>3.3877903753373779</v>
      </c>
      <c r="F45" s="17">
        <v>16046.6</v>
      </c>
      <c r="G45" s="9">
        <f>F45/F87*100</f>
        <v>3.9431554187977738</v>
      </c>
      <c r="H45" s="9">
        <f>F45/B45*100-100</f>
        <v>14.794042321834809</v>
      </c>
      <c r="I45" s="10">
        <f t="shared" si="9"/>
        <v>75.245361230815405</v>
      </c>
    </row>
    <row r="46" spans="1:9" ht="15" customHeight="1">
      <c r="A46" s="3" t="s">
        <v>38</v>
      </c>
      <c r="B46" s="17">
        <v>0.3</v>
      </c>
      <c r="C46" s="9">
        <f>B46/B87*100</f>
        <v>6.9976672110074243E-5</v>
      </c>
      <c r="D46" s="17">
        <v>1.6</v>
      </c>
      <c r="E46" s="9">
        <f>D46/D87*100</f>
        <v>2.5417522522307845E-4</v>
      </c>
      <c r="F46" s="17">
        <v>0</v>
      </c>
      <c r="G46" s="9">
        <f>F46/F87*100</f>
        <v>0</v>
      </c>
      <c r="H46" s="9">
        <f t="shared" ref="H46:H48" si="10">F46/B46*100-100</f>
        <v>-100</v>
      </c>
      <c r="I46" s="10">
        <f t="shared" si="9"/>
        <v>0</v>
      </c>
    </row>
    <row r="47" spans="1:9" ht="64.5" customHeight="1">
      <c r="A47" s="3" t="s">
        <v>39</v>
      </c>
      <c r="B47" s="17">
        <v>5007.1000000000004</v>
      </c>
      <c r="C47" s="9">
        <f>B47/B87*100</f>
        <v>1.1679339830745092</v>
      </c>
      <c r="D47" s="17">
        <v>7442.9</v>
      </c>
      <c r="E47" s="9">
        <f>D47/D87*100</f>
        <v>1.1823754898830316</v>
      </c>
      <c r="F47" s="17">
        <v>5934.4</v>
      </c>
      <c r="G47" s="9">
        <f>F47/F87*100</f>
        <v>1.4582691359735711</v>
      </c>
      <c r="H47" s="9">
        <f t="shared" si="10"/>
        <v>18.519702023127138</v>
      </c>
      <c r="I47" s="10">
        <f t="shared" si="9"/>
        <v>79.732362385629258</v>
      </c>
    </row>
    <row r="48" spans="1:9" ht="15" customHeight="1">
      <c r="A48" s="3" t="s">
        <v>40</v>
      </c>
      <c r="B48" s="17">
        <v>0</v>
      </c>
      <c r="C48" s="9">
        <f>B48/B87*100</f>
        <v>0</v>
      </c>
      <c r="D48" s="17">
        <v>100</v>
      </c>
      <c r="E48" s="9">
        <f>D48/D87*100</f>
        <v>1.5885951576442407E-2</v>
      </c>
      <c r="F48" s="17">
        <v>0</v>
      </c>
      <c r="G48" s="9">
        <f>F48/F87*100</f>
        <v>0</v>
      </c>
      <c r="H48" s="9" t="e">
        <f t="shared" si="10"/>
        <v>#DIV/0!</v>
      </c>
      <c r="I48" s="10">
        <f t="shared" si="9"/>
        <v>0</v>
      </c>
    </row>
    <row r="49" spans="1:9" ht="26.25" customHeight="1">
      <c r="A49" s="3" t="s">
        <v>41</v>
      </c>
      <c r="B49" s="17">
        <v>21507.4</v>
      </c>
      <c r="C49" s="9">
        <f>B49/B87*100</f>
        <v>5.0167209258007039</v>
      </c>
      <c r="D49" s="17">
        <v>40852</v>
      </c>
      <c r="E49" s="9">
        <f>D49/D87*100</f>
        <v>6.4897289380082519</v>
      </c>
      <c r="F49" s="17">
        <v>20528.8</v>
      </c>
      <c r="G49" s="9">
        <f>F49/F87*100</f>
        <v>5.0445732405254535</v>
      </c>
      <c r="H49" s="9">
        <f>F49/B49*100-100</f>
        <v>-4.5500618391809411</v>
      </c>
      <c r="I49" s="10">
        <f t="shared" si="9"/>
        <v>50.251640066581807</v>
      </c>
    </row>
    <row r="50" spans="1:9" ht="15" customHeight="1">
      <c r="A50" s="3" t="s">
        <v>42</v>
      </c>
      <c r="B50" s="17">
        <f>B51</f>
        <v>1187.7</v>
      </c>
      <c r="C50" s="9">
        <f>B50/B87*100</f>
        <v>0.27703764488378396</v>
      </c>
      <c r="D50" s="17">
        <f>D51</f>
        <v>1783.4</v>
      </c>
      <c r="E50" s="9">
        <f>D50/D87*100</f>
        <v>0.28331006041427387</v>
      </c>
      <c r="F50" s="17">
        <f>F51</f>
        <v>1337.6</v>
      </c>
      <c r="G50" s="9">
        <f>F50/F87*100</f>
        <v>0.32869048198271922</v>
      </c>
      <c r="H50" s="9">
        <f>F50/B50*100-100</f>
        <v>12.621032247200461</v>
      </c>
      <c r="I50" s="10">
        <f t="shared" si="9"/>
        <v>75.002803633509018</v>
      </c>
    </row>
    <row r="51" spans="1:9" ht="26.25" customHeight="1">
      <c r="A51" s="3" t="s">
        <v>43</v>
      </c>
      <c r="B51" s="17">
        <v>1187.7</v>
      </c>
      <c r="C51" s="9">
        <f>B51/B87*100</f>
        <v>0.27703764488378396</v>
      </c>
      <c r="D51" s="17">
        <v>1783.4</v>
      </c>
      <c r="E51" s="9">
        <f>D51/D87*100</f>
        <v>0.28331006041427387</v>
      </c>
      <c r="F51" s="17">
        <v>1337.6</v>
      </c>
      <c r="G51" s="9">
        <f>F51/F87*100</f>
        <v>0.32869048198271922</v>
      </c>
      <c r="H51" s="9">
        <f t="shared" ref="H51:H100" si="11">F51/B51*100-100</f>
        <v>12.621032247200461</v>
      </c>
      <c r="I51" s="10">
        <f t="shared" si="9"/>
        <v>75.002803633509018</v>
      </c>
    </row>
    <row r="52" spans="1:9" ht="51.75" customHeight="1">
      <c r="A52" s="3" t="s">
        <v>44</v>
      </c>
      <c r="B52" s="17">
        <f>B54</f>
        <v>834.5</v>
      </c>
      <c r="C52" s="9">
        <f>B52/B87*100</f>
        <v>0.19465177625285654</v>
      </c>
      <c r="D52" s="17">
        <f>SUM(D53:D54)</f>
        <v>2136.4</v>
      </c>
      <c r="E52" s="9">
        <f>D52/D87*100</f>
        <v>0.33938746947911552</v>
      </c>
      <c r="F52" s="17">
        <f>SUM(F53:F54)</f>
        <v>1194</v>
      </c>
      <c r="G52" s="9">
        <f>F52/F87*100</f>
        <v>0.29340343562153615</v>
      </c>
      <c r="H52" s="9">
        <f t="shared" si="11"/>
        <v>43.079688436189343</v>
      </c>
      <c r="I52" s="10">
        <f t="shared" si="9"/>
        <v>55.888410410035569</v>
      </c>
    </row>
    <row r="53" spans="1:9" ht="20.25" customHeight="1">
      <c r="A53" s="3" t="s">
        <v>111</v>
      </c>
      <c r="B53" s="17">
        <v>0</v>
      </c>
      <c r="C53" s="9">
        <f>B53/B87*100</f>
        <v>0</v>
      </c>
      <c r="D53" s="17">
        <v>360</v>
      </c>
      <c r="E53" s="9">
        <f>D53/D87*100</f>
        <v>5.7189425675192654E-2</v>
      </c>
      <c r="F53" s="17">
        <v>0</v>
      </c>
      <c r="G53" s="9">
        <f>F53/F87*100</f>
        <v>0</v>
      </c>
      <c r="H53" s="9" t="e">
        <f t="shared" si="11"/>
        <v>#DIV/0!</v>
      </c>
      <c r="I53" s="10">
        <f t="shared" si="9"/>
        <v>0</v>
      </c>
    </row>
    <row r="54" spans="1:9" ht="66" customHeight="1">
      <c r="A54" s="3" t="s">
        <v>102</v>
      </c>
      <c r="B54" s="17">
        <v>834.5</v>
      </c>
      <c r="C54" s="9">
        <f>B54/B87*100</f>
        <v>0.19465177625285654</v>
      </c>
      <c r="D54" s="17">
        <v>1776.4</v>
      </c>
      <c r="E54" s="9">
        <f>D54/D87*100</f>
        <v>0.28219804380392288</v>
      </c>
      <c r="F54" s="17">
        <v>1194</v>
      </c>
      <c r="G54" s="9">
        <f>F54/F87*100</f>
        <v>0.29340343562153615</v>
      </c>
      <c r="H54" s="9">
        <f t="shared" si="11"/>
        <v>43.079688436189343</v>
      </c>
      <c r="I54" s="10">
        <f t="shared" si="9"/>
        <v>67.214591308263905</v>
      </c>
    </row>
    <row r="55" spans="1:9" ht="26.25" customHeight="1">
      <c r="A55" s="3" t="s">
        <v>45</v>
      </c>
      <c r="B55" s="17">
        <f>SUM(B56:B58)</f>
        <v>1517.9</v>
      </c>
      <c r="C55" s="9">
        <f>B55/B87*100</f>
        <v>0.35405863531960569</v>
      </c>
      <c r="D55" s="17">
        <f>SUM(D56:D58)</f>
        <v>5863.7</v>
      </c>
      <c r="E55" s="9">
        <f>D55/D87*100</f>
        <v>0.93150454258785331</v>
      </c>
      <c r="F55" s="17">
        <f>SUM(F56:F58)</f>
        <v>2245.4</v>
      </c>
      <c r="G55" s="9">
        <f>F55/F87*100</f>
        <v>0.55176555640251024</v>
      </c>
      <c r="H55" s="9">
        <f t="shared" si="11"/>
        <v>47.928058501877615</v>
      </c>
      <c r="I55" s="10">
        <f t="shared" si="9"/>
        <v>38.293227825434457</v>
      </c>
    </row>
    <row r="56" spans="1:9" ht="26.25" customHeight="1">
      <c r="A56" s="3" t="s">
        <v>46</v>
      </c>
      <c r="B56" s="17">
        <v>61</v>
      </c>
      <c r="C56" s="9">
        <f>B56/B87*100</f>
        <v>1.4228589995715099E-2</v>
      </c>
      <c r="D56" s="17">
        <v>1122.3</v>
      </c>
      <c r="E56" s="9">
        <f>D56/D87*100</f>
        <v>0.1782880345424131</v>
      </c>
      <c r="F56" s="17">
        <v>169.1</v>
      </c>
      <c r="G56" s="9">
        <f>F56/F87*100</f>
        <v>4.1553200137019901E-2</v>
      </c>
      <c r="H56" s="9">
        <f t="shared" si="11"/>
        <v>177.21311475409834</v>
      </c>
      <c r="I56" s="10">
        <f t="shared" si="9"/>
        <v>15.067272565267753</v>
      </c>
    </row>
    <row r="57" spans="1:9" ht="26.25" customHeight="1">
      <c r="A57" s="3" t="s">
        <v>47</v>
      </c>
      <c r="B57" s="17">
        <v>1105.2</v>
      </c>
      <c r="C57" s="9">
        <f>B57/B87*100</f>
        <v>0.25779406005351352</v>
      </c>
      <c r="D57" s="17">
        <v>3265.2</v>
      </c>
      <c r="E57" s="9">
        <f>D57/D87*100</f>
        <v>0.51870809087399739</v>
      </c>
      <c r="F57" s="17">
        <v>1067.9000000000001</v>
      </c>
      <c r="G57" s="9">
        <f>F57/F87*100</f>
        <v>0.26241669087122149</v>
      </c>
      <c r="H57" s="9">
        <f t="shared" si="11"/>
        <v>-3.3749547593195643</v>
      </c>
      <c r="I57" s="10">
        <f t="shared" si="9"/>
        <v>32.705500428763941</v>
      </c>
    </row>
    <row r="58" spans="1:9" ht="26.25" customHeight="1">
      <c r="A58" s="3" t="s">
        <v>48</v>
      </c>
      <c r="B58" s="17">
        <v>351.7</v>
      </c>
      <c r="C58" s="9">
        <f>B58/B87*100</f>
        <v>8.2035985270377046E-2</v>
      </c>
      <c r="D58" s="17">
        <v>1476.2</v>
      </c>
      <c r="E58" s="9">
        <f>D58/D87*100</f>
        <v>0.23450841717144277</v>
      </c>
      <c r="F58" s="17">
        <v>1008.4</v>
      </c>
      <c r="G58" s="9">
        <f>F58/F87*100</f>
        <v>0.24779566539426889</v>
      </c>
      <c r="H58" s="9">
        <f t="shared" si="11"/>
        <v>186.7216377594541</v>
      </c>
      <c r="I58" s="10">
        <f t="shared" si="9"/>
        <v>68.310527028857877</v>
      </c>
    </row>
    <row r="59" spans="1:9" ht="26.25" customHeight="1">
      <c r="A59" s="3" t="s">
        <v>49</v>
      </c>
      <c r="B59" s="17">
        <f>SUM(B60:B62)</f>
        <v>2560.8000000000002</v>
      </c>
      <c r="C59" s="9">
        <f>B59/B87*100</f>
        <v>0.59732087313159377</v>
      </c>
      <c r="D59" s="17">
        <f>SUM(D60:D62)</f>
        <v>25101.3</v>
      </c>
      <c r="E59" s="9">
        <f>D59/D87*100</f>
        <v>3.9875803630575373</v>
      </c>
      <c r="F59" s="17">
        <f>SUM(F60:F62)</f>
        <v>2743.1</v>
      </c>
      <c r="G59" s="9">
        <f>F59/F87*100</f>
        <v>0.67406613421560779</v>
      </c>
      <c r="H59" s="9">
        <f t="shared" si="11"/>
        <v>7.1188691034051743</v>
      </c>
      <c r="I59" s="10">
        <f t="shared" si="9"/>
        <v>10.928119260755418</v>
      </c>
    </row>
    <row r="60" spans="1:9" ht="15" customHeight="1">
      <c r="A60" s="3" t="s">
        <v>50</v>
      </c>
      <c r="B60" s="17">
        <v>1227.7</v>
      </c>
      <c r="C60" s="9">
        <f>B60/B87*100</f>
        <v>0.28636786783179391</v>
      </c>
      <c r="D60" s="17">
        <v>22359.1</v>
      </c>
      <c r="E60" s="9">
        <f>D60/D87*100</f>
        <v>3.5519557989283337</v>
      </c>
      <c r="F60" s="17">
        <v>1750.5</v>
      </c>
      <c r="G60" s="9">
        <f>F60/F87*100</f>
        <v>0.43015302684715162</v>
      </c>
      <c r="H60" s="9">
        <f t="shared" si="11"/>
        <v>42.5836930846298</v>
      </c>
      <c r="I60" s="10">
        <f t="shared" si="9"/>
        <v>7.8290271075311626</v>
      </c>
    </row>
    <row r="61" spans="1:9" ht="15" customHeight="1">
      <c r="A61" s="3" t="s">
        <v>51</v>
      </c>
      <c r="B61" s="17">
        <v>699.3</v>
      </c>
      <c r="C61" s="9">
        <f>B61/B87*100</f>
        <v>0.16311562268858307</v>
      </c>
      <c r="D61" s="17">
        <v>1000</v>
      </c>
      <c r="E61" s="9">
        <f>D61/D87*100</f>
        <v>0.15885951576442406</v>
      </c>
      <c r="F61" s="17">
        <v>566</v>
      </c>
      <c r="G61" s="9">
        <f>F61/F87*100</f>
        <v>0.13908404067151545</v>
      </c>
      <c r="H61" s="9">
        <f t="shared" si="11"/>
        <v>-19.061919061919056</v>
      </c>
      <c r="I61" s="10">
        <f t="shared" si="9"/>
        <v>56.599999999999994</v>
      </c>
    </row>
    <row r="62" spans="1:9" ht="15" customHeight="1">
      <c r="A62" s="3" t="s">
        <v>52</v>
      </c>
      <c r="B62" s="17">
        <v>633.79999999999995</v>
      </c>
      <c r="C62" s="9">
        <f>B62/B87*100</f>
        <v>0.14783738261121684</v>
      </c>
      <c r="D62" s="17">
        <v>1742.2</v>
      </c>
      <c r="E62" s="9">
        <f>D62/D87*100</f>
        <v>0.27676504836477961</v>
      </c>
      <c r="F62" s="17">
        <v>426.6</v>
      </c>
      <c r="G62" s="9">
        <f>F62/F87*100</f>
        <v>0.1048290666969408</v>
      </c>
      <c r="H62" s="9">
        <f t="shared" si="11"/>
        <v>-32.691700852003777</v>
      </c>
      <c r="I62" s="10">
        <f t="shared" si="9"/>
        <v>24.48628171277695</v>
      </c>
    </row>
    <row r="63" spans="1:9" ht="15" customHeight="1">
      <c r="A63" s="3" t="s">
        <v>53</v>
      </c>
      <c r="B63" s="17">
        <f>SUM(B64:B69)</f>
        <v>329599.59999999992</v>
      </c>
      <c r="C63" s="9">
        <f>B63/B87*100</f>
        <v>76.880943789372083</v>
      </c>
      <c r="D63" s="17">
        <f>SUM(D64:D69)</f>
        <v>462449.60000000003</v>
      </c>
      <c r="E63" s="9">
        <f>D63/D87*100</f>
        <v>73.464519521451592</v>
      </c>
      <c r="F63" s="17">
        <f>SUM(F64:F69)</f>
        <v>311158</v>
      </c>
      <c r="G63" s="9">
        <f>F63/F87*100</f>
        <v>76.461328493405318</v>
      </c>
      <c r="H63" s="9">
        <f t="shared" si="11"/>
        <v>-5.5951524213014636</v>
      </c>
      <c r="I63" s="10">
        <f t="shared" si="9"/>
        <v>67.284737623299918</v>
      </c>
    </row>
    <row r="64" spans="1:9" ht="15" customHeight="1">
      <c r="A64" s="3" t="s">
        <v>54</v>
      </c>
      <c r="B64" s="17">
        <v>94042.4</v>
      </c>
      <c r="C64" s="9">
        <f>B64/B87*100</f>
        <v>21.935913964148153</v>
      </c>
      <c r="D64" s="17">
        <v>160382.39999999999</v>
      </c>
      <c r="E64" s="9">
        <f>D64/D87*100</f>
        <v>25.478270401136161</v>
      </c>
      <c r="F64" s="17">
        <v>107847.2</v>
      </c>
      <c r="G64" s="9">
        <f>F64/F87*100</f>
        <v>26.501456450722721</v>
      </c>
      <c r="H64" s="9">
        <f t="shared" si="11"/>
        <v>14.679336129235338</v>
      </c>
      <c r="I64" s="10">
        <f t="shared" si="9"/>
        <v>67.243787348237717</v>
      </c>
    </row>
    <row r="65" spans="1:9" ht="15" customHeight="1">
      <c r="A65" s="3" t="s">
        <v>55</v>
      </c>
      <c r="B65" s="17">
        <v>210612.8</v>
      </c>
      <c r="C65" s="9">
        <f>B65/B87*100</f>
        <v>49.126609492615486</v>
      </c>
      <c r="D65" s="17">
        <v>268025</v>
      </c>
      <c r="E65" s="9">
        <f>D65/D87*100</f>
        <v>42.578321712759752</v>
      </c>
      <c r="F65" s="17">
        <v>179661.5</v>
      </c>
      <c r="G65" s="9">
        <f>F65/F87*100</f>
        <v>44.14849359205914</v>
      </c>
      <c r="H65" s="9">
        <f t="shared" si="11"/>
        <v>-14.695830452849961</v>
      </c>
      <c r="I65" s="10">
        <f t="shared" si="9"/>
        <v>67.031620184684257</v>
      </c>
    </row>
    <row r="66" spans="1:9" ht="26.25" customHeight="1">
      <c r="A66" s="3" t="s">
        <v>56</v>
      </c>
      <c r="B66" s="17">
        <v>23500</v>
      </c>
      <c r="C66" s="9">
        <f>B66/B87*100</f>
        <v>5.4815059819558165</v>
      </c>
      <c r="D66" s="17">
        <v>32439.200000000001</v>
      </c>
      <c r="E66" s="9">
        <f>D66/D87*100</f>
        <v>5.1532756037853042</v>
      </c>
      <c r="F66" s="17">
        <v>22256.7</v>
      </c>
      <c r="G66" s="9">
        <f>F66/F87*100</f>
        <v>5.4691727350065698</v>
      </c>
      <c r="H66" s="9">
        <f t="shared" si="11"/>
        <v>-5.2906382978723343</v>
      </c>
      <c r="I66" s="10">
        <f t="shared" si="9"/>
        <v>68.610508273940169</v>
      </c>
    </row>
    <row r="67" spans="1:9" ht="36.75" customHeight="1">
      <c r="A67" s="3" t="s">
        <v>57</v>
      </c>
      <c r="B67" s="17">
        <v>100.7</v>
      </c>
      <c r="C67" s="9">
        <f>B67/B87*100</f>
        <v>2.3488836271614924E-2</v>
      </c>
      <c r="D67" s="17">
        <v>98</v>
      </c>
      <c r="E67" s="9">
        <f>D67/D87*100</f>
        <v>1.5568232544913555E-2</v>
      </c>
      <c r="F67" s="17">
        <v>24.8</v>
      </c>
      <c r="G67" s="9">
        <f>F67/F87*100</f>
        <v>6.0941417114020908E-3</v>
      </c>
      <c r="H67" s="9">
        <f t="shared" si="11"/>
        <v>-75.372393247269116</v>
      </c>
      <c r="I67" s="10">
        <f t="shared" si="9"/>
        <v>25.30612244897959</v>
      </c>
    </row>
    <row r="68" spans="1:9" ht="15" customHeight="1">
      <c r="A68" s="3" t="s">
        <v>58</v>
      </c>
      <c r="B68" s="17">
        <v>95.1</v>
      </c>
      <c r="C68" s="9">
        <f>B68/B87*100</f>
        <v>2.2182605058893537E-2</v>
      </c>
      <c r="D68" s="17">
        <v>170</v>
      </c>
      <c r="E68" s="9">
        <f>D68/D87*100</f>
        <v>2.7006117679952087E-2</v>
      </c>
      <c r="F68" s="17">
        <v>167.8</v>
      </c>
      <c r="G68" s="9">
        <f>F68/F87*100</f>
        <v>4.1233749160212538E-2</v>
      </c>
      <c r="H68" s="9">
        <f t="shared" si="11"/>
        <v>76.445846477392223</v>
      </c>
      <c r="I68" s="10">
        <f t="shared" si="9"/>
        <v>98.705882352941188</v>
      </c>
    </row>
    <row r="69" spans="1:9" ht="26.25" customHeight="1">
      <c r="A69" s="3" t="s">
        <v>59</v>
      </c>
      <c r="B69" s="17">
        <v>1248.5999999999999</v>
      </c>
      <c r="C69" s="9">
        <f>B69/B87*100</f>
        <v>0.29124290932212898</v>
      </c>
      <c r="D69" s="17">
        <v>1335</v>
      </c>
      <c r="E69" s="9">
        <f>D69/D87*100</f>
        <v>0.21207745354550611</v>
      </c>
      <c r="F69" s="17">
        <v>1200</v>
      </c>
      <c r="G69" s="9">
        <f>F69/F87*100</f>
        <v>0.29487782474526242</v>
      </c>
      <c r="H69" s="9">
        <f t="shared" si="11"/>
        <v>-3.8923594425756818</v>
      </c>
      <c r="I69" s="10">
        <f t="shared" si="9"/>
        <v>89.887640449438194</v>
      </c>
    </row>
    <row r="70" spans="1:9" ht="26.25" customHeight="1">
      <c r="A70" s="3" t="s">
        <v>60</v>
      </c>
      <c r="B70" s="17">
        <f>B71</f>
        <v>10515.8</v>
      </c>
      <c r="C70" s="9">
        <f>B70/B87*100</f>
        <v>2.4528689619170625</v>
      </c>
      <c r="D70" s="17">
        <f>D71</f>
        <v>17803</v>
      </c>
      <c r="E70" s="9">
        <f>D70/D87*100</f>
        <v>2.8281759591540414</v>
      </c>
      <c r="F70" s="17">
        <f>F71</f>
        <v>12206.1</v>
      </c>
      <c r="G70" s="9">
        <f>F70/F87*100</f>
        <v>2.9994235138526233</v>
      </c>
      <c r="H70" s="9">
        <f t="shared" si="11"/>
        <v>16.0739078339261</v>
      </c>
      <c r="I70" s="10">
        <f t="shared" si="9"/>
        <v>68.56204010560019</v>
      </c>
    </row>
    <row r="71" spans="1:9" ht="15" customHeight="1">
      <c r="A71" s="3" t="s">
        <v>61</v>
      </c>
      <c r="B71" s="17">
        <v>10515.8</v>
      </c>
      <c r="C71" s="9">
        <f>B71/B87*100</f>
        <v>2.4528689619170625</v>
      </c>
      <c r="D71" s="17">
        <v>17803</v>
      </c>
      <c r="E71" s="9">
        <f>D71/D87*100</f>
        <v>2.8281759591540414</v>
      </c>
      <c r="F71" s="17">
        <v>12206.1</v>
      </c>
      <c r="G71" s="9">
        <f>F71/F87*100</f>
        <v>2.9994235138526233</v>
      </c>
      <c r="H71" s="9">
        <f t="shared" si="11"/>
        <v>16.0739078339261</v>
      </c>
      <c r="I71" s="10">
        <f t="shared" si="9"/>
        <v>68.56204010560019</v>
      </c>
    </row>
    <row r="72" spans="1:9" ht="15" customHeight="1">
      <c r="A72" s="3" t="s">
        <v>62</v>
      </c>
      <c r="B72" s="17">
        <f>SUM(B73:B76)</f>
        <v>21179.399999999998</v>
      </c>
      <c r="C72" s="9">
        <f>B72/B87*100</f>
        <v>4.9402130976270211</v>
      </c>
      <c r="D72" s="17">
        <f>SUM(D73:D76)</f>
        <v>19500.299999999996</v>
      </c>
      <c r="E72" s="9">
        <f>D72/D87*100</f>
        <v>3.0978082152609976</v>
      </c>
      <c r="F72" s="17">
        <f>SUM(F73:F76)</f>
        <v>14632.1</v>
      </c>
      <c r="G72" s="9">
        <f>F72/F87*100</f>
        <v>3.5955681828792954</v>
      </c>
      <c r="H72" s="9">
        <f t="shared" si="11"/>
        <v>-30.913529184018429</v>
      </c>
      <c r="I72" s="10">
        <f t="shared" si="9"/>
        <v>75.035255867858467</v>
      </c>
    </row>
    <row r="73" spans="1:9" ht="15" customHeight="1">
      <c r="A73" s="3" t="s">
        <v>63</v>
      </c>
      <c r="B73" s="17">
        <v>1638.8</v>
      </c>
      <c r="C73" s="9">
        <f>B73/B87*100</f>
        <v>0.3822592341799656</v>
      </c>
      <c r="D73" s="17">
        <v>2190</v>
      </c>
      <c r="E73" s="9">
        <f>D73/D87*100</f>
        <v>0.34790233952408867</v>
      </c>
      <c r="F73" s="17">
        <v>1657.9</v>
      </c>
      <c r="G73" s="9">
        <f>F73/F87*100</f>
        <v>0.40739828803764222</v>
      </c>
      <c r="H73" s="9">
        <f t="shared" si="11"/>
        <v>1.1654869416646534</v>
      </c>
      <c r="I73" s="10">
        <f t="shared" ref="I73:I100" si="12">F73/D73*100</f>
        <v>75.703196347031962</v>
      </c>
    </row>
    <row r="74" spans="1:9" ht="26.25" customHeight="1">
      <c r="A74" s="3" t="s">
        <v>64</v>
      </c>
      <c r="B74" s="17">
        <v>12553.3</v>
      </c>
      <c r="C74" s="9">
        <f>B74/B87*100</f>
        <v>2.9281271933313167</v>
      </c>
      <c r="D74" s="17">
        <v>7774.4</v>
      </c>
      <c r="E74" s="9">
        <f>D74/D87*100</f>
        <v>1.2350374193589384</v>
      </c>
      <c r="F74" s="17">
        <v>4639.2</v>
      </c>
      <c r="G74" s="9">
        <f>F74/F87*100</f>
        <v>1.1399976704651846</v>
      </c>
      <c r="H74" s="9">
        <f t="shared" si="11"/>
        <v>-63.043980467287483</v>
      </c>
      <c r="I74" s="10">
        <f t="shared" si="12"/>
        <v>59.672772175344726</v>
      </c>
    </row>
    <row r="75" spans="1:9" ht="15" customHeight="1">
      <c r="A75" s="3" t="s">
        <v>65</v>
      </c>
      <c r="B75" s="17">
        <v>6021.5</v>
      </c>
      <c r="C75" s="9">
        <f>B75/B87*100</f>
        <v>1.4045484370360402</v>
      </c>
      <c r="D75" s="17">
        <v>8197.7999999999993</v>
      </c>
      <c r="E75" s="9">
        <f>D75/D87*100</f>
        <v>1.3022985383335954</v>
      </c>
      <c r="F75" s="17">
        <v>7500.4</v>
      </c>
      <c r="G75" s="9">
        <f>F75/F87*100</f>
        <v>1.8430846972661385</v>
      </c>
      <c r="H75" s="9">
        <f t="shared" si="11"/>
        <v>24.560325500290617</v>
      </c>
      <c r="I75" s="10">
        <f t="shared" si="12"/>
        <v>91.492839542316233</v>
      </c>
    </row>
    <row r="76" spans="1:9" ht="26.25" customHeight="1">
      <c r="A76" s="3" t="s">
        <v>66</v>
      </c>
      <c r="B76" s="17">
        <v>965.8</v>
      </c>
      <c r="C76" s="9">
        <f>B76/B87*100</f>
        <v>0.22527823307969902</v>
      </c>
      <c r="D76" s="17">
        <v>1338.1</v>
      </c>
      <c r="E76" s="9">
        <f>D76/D87*100</f>
        <v>0.21256991804437581</v>
      </c>
      <c r="F76" s="17">
        <v>834.6</v>
      </c>
      <c r="G76" s="9">
        <f>F76/F87*100</f>
        <v>0.20508752711033007</v>
      </c>
      <c r="H76" s="9">
        <f t="shared" si="11"/>
        <v>-13.584593083454124</v>
      </c>
      <c r="I76" s="10">
        <f t="shared" si="12"/>
        <v>62.372020028398481</v>
      </c>
    </row>
    <row r="77" spans="1:9" ht="26.25" customHeight="1">
      <c r="A77" s="3" t="s">
        <v>67</v>
      </c>
      <c r="B77" s="17">
        <f>SUM(B78:B79)</f>
        <v>5187.7</v>
      </c>
      <c r="C77" s="9">
        <f>B77/B87*100</f>
        <v>1.2100599396847738</v>
      </c>
      <c r="D77" s="17">
        <f>SUM(D78:D79)</f>
        <v>7835.3</v>
      </c>
      <c r="E77" s="9">
        <f>D77/D87*100</f>
        <v>1.2447119638689919</v>
      </c>
      <c r="F77" s="17">
        <f>SUM(F78:F79)</f>
        <v>5892.8</v>
      </c>
      <c r="G77" s="9">
        <f>F77/F87*100</f>
        <v>1.4480467047157355</v>
      </c>
      <c r="H77" s="9">
        <f t="shared" si="11"/>
        <v>13.591765136765815</v>
      </c>
      <c r="I77" s="10">
        <f t="shared" si="12"/>
        <v>75.208351945681727</v>
      </c>
    </row>
    <row r="78" spans="1:9" ht="15" customHeight="1">
      <c r="A78" s="3" t="s">
        <v>68</v>
      </c>
      <c r="B78" s="17">
        <v>297.39999999999998</v>
      </c>
      <c r="C78" s="9">
        <f>B78/B87*100</f>
        <v>6.9370207618453597E-2</v>
      </c>
      <c r="D78" s="17">
        <v>500</v>
      </c>
      <c r="E78" s="9">
        <f t="shared" ref="E78:G78" si="13">D78/D87*100</f>
        <v>7.9429757882212029E-2</v>
      </c>
      <c r="F78" s="17">
        <v>357.3</v>
      </c>
      <c r="G78" s="9">
        <f t="shared" si="13"/>
        <v>8.77998723179019E-2</v>
      </c>
      <c r="H78" s="9">
        <f t="shared" si="11"/>
        <v>20.141223940820453</v>
      </c>
      <c r="I78" s="10">
        <f t="shared" si="12"/>
        <v>71.460000000000008</v>
      </c>
    </row>
    <row r="79" spans="1:9" ht="15" customHeight="1">
      <c r="A79" s="3" t="s">
        <v>69</v>
      </c>
      <c r="B79" s="17">
        <v>4890.3</v>
      </c>
      <c r="C79" s="9">
        <f>B79/B87*100</f>
        <v>1.1406897320663203</v>
      </c>
      <c r="D79" s="17">
        <v>7335.3</v>
      </c>
      <c r="E79" s="9">
        <f t="shared" ref="E79:G79" si="14">D79/D87*100</f>
        <v>1.1652822059867796</v>
      </c>
      <c r="F79" s="17">
        <v>5535.5</v>
      </c>
      <c r="G79" s="9">
        <f t="shared" si="14"/>
        <v>1.3602468323978336</v>
      </c>
      <c r="H79" s="9">
        <f t="shared" si="11"/>
        <v>13.193464613622879</v>
      </c>
      <c r="I79" s="10">
        <f t="shared" si="12"/>
        <v>75.463852875819654</v>
      </c>
    </row>
    <row r="80" spans="1:9" ht="26.25" customHeight="1">
      <c r="A80" s="3" t="s">
        <v>70</v>
      </c>
      <c r="B80" s="17">
        <f>B81</f>
        <v>876.2</v>
      </c>
      <c r="C80" s="9">
        <f>B80/B87*100</f>
        <v>0.20437853367615685</v>
      </c>
      <c r="D80" s="17">
        <f>D81</f>
        <v>1150</v>
      </c>
      <c r="E80" s="9">
        <f t="shared" ref="E80:G80" si="15">D80/D87*100</f>
        <v>0.18268844312908764</v>
      </c>
      <c r="F80" s="17">
        <f>F81</f>
        <v>862.2</v>
      </c>
      <c r="G80" s="9">
        <f t="shared" si="15"/>
        <v>0.21186971707947111</v>
      </c>
      <c r="H80" s="9">
        <f t="shared" si="11"/>
        <v>-1.5978087194704358</v>
      </c>
      <c r="I80" s="10">
        <f t="shared" si="12"/>
        <v>74.973913043478262</v>
      </c>
    </row>
    <row r="81" spans="1:9" ht="26.25" customHeight="1">
      <c r="A81" s="3" t="s">
        <v>71</v>
      </c>
      <c r="B81" s="17">
        <v>876.2</v>
      </c>
      <c r="C81" s="9">
        <f>B81/B87*100</f>
        <v>0.20437853367615685</v>
      </c>
      <c r="D81" s="17">
        <v>1150</v>
      </c>
      <c r="E81" s="9">
        <f t="shared" ref="E81:G81" si="16">D81/D87*100</f>
        <v>0.18268844312908764</v>
      </c>
      <c r="F81" s="17">
        <v>862.2</v>
      </c>
      <c r="G81" s="9">
        <f t="shared" si="16"/>
        <v>0.21186971707947111</v>
      </c>
      <c r="H81" s="9">
        <f t="shared" si="11"/>
        <v>-1.5978087194704358</v>
      </c>
      <c r="I81" s="10">
        <f t="shared" si="12"/>
        <v>74.973913043478262</v>
      </c>
    </row>
    <row r="82" spans="1:9" ht="39" customHeight="1">
      <c r="A82" s="3" t="s">
        <v>72</v>
      </c>
      <c r="B82" s="17">
        <f>B83</f>
        <v>56</v>
      </c>
      <c r="C82" s="9">
        <f>B82/B87*100</f>
        <v>1.3062312127213861E-2</v>
      </c>
      <c r="D82" s="17">
        <f>D83</f>
        <v>537.1</v>
      </c>
      <c r="E82" s="9">
        <f t="shared" ref="E82:G82" si="17">D82/D87*100</f>
        <v>8.5323445917072152E-2</v>
      </c>
      <c r="F82" s="17">
        <f>F83</f>
        <v>44.8</v>
      </c>
      <c r="G82" s="9">
        <f t="shared" si="17"/>
        <v>1.1008772123823131E-2</v>
      </c>
      <c r="H82" s="9">
        <f t="shared" si="11"/>
        <v>-20</v>
      </c>
      <c r="I82" s="10">
        <f t="shared" si="12"/>
        <v>8.3410910444982314</v>
      </c>
    </row>
    <row r="83" spans="1:9" ht="39" customHeight="1">
      <c r="A83" s="3" t="s">
        <v>73</v>
      </c>
      <c r="B83" s="17">
        <v>56</v>
      </c>
      <c r="C83" s="9">
        <f>B83/B87*100</f>
        <v>1.3062312127213861E-2</v>
      </c>
      <c r="D83" s="17">
        <v>537.1</v>
      </c>
      <c r="E83" s="9">
        <f t="shared" ref="E83:G83" si="18">D83/D87*100</f>
        <v>8.5323445917072152E-2</v>
      </c>
      <c r="F83" s="17">
        <v>44.8</v>
      </c>
      <c r="G83" s="9">
        <f t="shared" si="18"/>
        <v>1.1008772123823131E-2</v>
      </c>
      <c r="H83" s="9">
        <f t="shared" si="11"/>
        <v>-20</v>
      </c>
      <c r="I83" s="10">
        <f t="shared" si="12"/>
        <v>8.3410910444982314</v>
      </c>
    </row>
    <row r="84" spans="1:9" ht="90" customHeight="1">
      <c r="A84" s="3" t="s">
        <v>74</v>
      </c>
      <c r="B84" s="17">
        <f>SUM(B85:B86)</f>
        <v>14522.8</v>
      </c>
      <c r="C84" s="9">
        <f>B84/B87*100</f>
        <v>3.3875240457339544</v>
      </c>
      <c r="D84" s="17">
        <f>SUM(D85:D86)</f>
        <v>15317.7</v>
      </c>
      <c r="E84" s="9">
        <f t="shared" ref="E84:G84" si="19">D84/D87*100</f>
        <v>2.4333624046247184</v>
      </c>
      <c r="F84" s="17">
        <f>SUM(F85:F86)</f>
        <v>11929.199999999999</v>
      </c>
      <c r="G84" s="9">
        <f t="shared" si="19"/>
        <v>2.9313804557926537</v>
      </c>
      <c r="H84" s="9">
        <f t="shared" si="11"/>
        <v>-17.858815104525306</v>
      </c>
      <c r="I84" s="10">
        <f t="shared" si="12"/>
        <v>77.878532677882433</v>
      </c>
    </row>
    <row r="85" spans="1:9" ht="64.5" customHeight="1">
      <c r="A85" s="3" t="s">
        <v>75</v>
      </c>
      <c r="B85" s="17">
        <v>9153</v>
      </c>
      <c r="C85" s="9">
        <f>B85/B87*100</f>
        <v>2.1349882660783654</v>
      </c>
      <c r="D85" s="17">
        <v>12493</v>
      </c>
      <c r="E85" s="9">
        <f t="shared" ref="E85:G85" si="20">D85/D87*100</f>
        <v>1.9846319304449493</v>
      </c>
      <c r="F85" s="17">
        <v>9512.2999999999993</v>
      </c>
      <c r="G85" s="9">
        <f t="shared" si="20"/>
        <v>2.3374719436036329</v>
      </c>
      <c r="H85" s="9">
        <f t="shared" si="11"/>
        <v>3.9254889107396451</v>
      </c>
      <c r="I85" s="10">
        <f t="shared" si="12"/>
        <v>76.141038981829823</v>
      </c>
    </row>
    <row r="86" spans="1:9" ht="26.25" customHeight="1">
      <c r="A86" s="3" t="s">
        <v>76</v>
      </c>
      <c r="B86" s="17">
        <v>5369.8</v>
      </c>
      <c r="C86" s="9">
        <f>B86/B87*100</f>
        <v>1.2525357796555889</v>
      </c>
      <c r="D86" s="17">
        <v>2824.7</v>
      </c>
      <c r="E86" s="9">
        <f t="shared" ref="E86:G86" si="21">D86/D87*100</f>
        <v>0.44873047417976858</v>
      </c>
      <c r="F86" s="17">
        <v>2416.9</v>
      </c>
      <c r="G86" s="9">
        <f t="shared" si="21"/>
        <v>0.59390851218902074</v>
      </c>
      <c r="H86" s="9">
        <f t="shared" si="11"/>
        <v>-54.990874892919663</v>
      </c>
      <c r="I86" s="10">
        <f t="shared" si="12"/>
        <v>85.563068644457829</v>
      </c>
    </row>
    <row r="87" spans="1:9" s="14" customFormat="1" ht="15" customHeight="1">
      <c r="A87" s="12" t="s">
        <v>77</v>
      </c>
      <c r="B87" s="16">
        <f>B43+B50+B52+B55+B59+B63+B70+B72+B77+B80+B82+B84</f>
        <v>428714.29999999993</v>
      </c>
      <c r="C87" s="13">
        <f>C43+C50+C52+C55+C59+C63+C70+C72+C77+C80+C82+C84</f>
        <v>100.00000000000001</v>
      </c>
      <c r="D87" s="16">
        <f t="shared" ref="D87" si="22">D43+D50+D52+D55+D59+D63+D70+D72+D77+D80+D82+D84</f>
        <v>629487</v>
      </c>
      <c r="E87" s="16"/>
      <c r="F87" s="16">
        <f>F43+F50+F52+F55+F59+F63+F70+F72+F77+F80+F82+F84</f>
        <v>406948.19999999995</v>
      </c>
      <c r="G87" s="13"/>
      <c r="H87" s="9">
        <f t="shared" si="11"/>
        <v>-5.0770641427169494</v>
      </c>
      <c r="I87" s="10">
        <f t="shared" si="12"/>
        <v>64.647593993203984</v>
      </c>
    </row>
    <row r="88" spans="1:9" ht="115.5" customHeight="1">
      <c r="A88" s="3" t="s">
        <v>78</v>
      </c>
      <c r="B88" s="17">
        <v>120563.8</v>
      </c>
      <c r="C88" s="9">
        <f>B88/B87*100</f>
        <v>28.122178336481902</v>
      </c>
      <c r="D88" s="17">
        <v>200271.6</v>
      </c>
      <c r="E88" s="9">
        <f t="shared" ref="E88:G88" si="23">D88/D87*100</f>
        <v>31.81504939736643</v>
      </c>
      <c r="F88" s="17">
        <v>140270.20000000001</v>
      </c>
      <c r="G88" s="9">
        <f t="shared" si="23"/>
        <v>34.468809543819098</v>
      </c>
      <c r="H88" s="9">
        <f t="shared" si="11"/>
        <v>16.345204779544105</v>
      </c>
      <c r="I88" s="10">
        <f t="shared" si="12"/>
        <v>70.0399856994202</v>
      </c>
    </row>
    <row r="89" spans="1:9" ht="51.75" customHeight="1">
      <c r="A89" s="3" t="s">
        <v>79</v>
      </c>
      <c r="B89" s="17">
        <v>84891.8</v>
      </c>
      <c r="C89" s="9">
        <f>B89/B87*100</f>
        <v>19.801485511446671</v>
      </c>
      <c r="D89" s="17">
        <v>56823.4</v>
      </c>
      <c r="E89" s="9">
        <f t="shared" ref="E89:G89" si="24">D89/D87*100</f>
        <v>9.0269378080881744</v>
      </c>
      <c r="F89" s="17">
        <v>32864.9</v>
      </c>
      <c r="G89" s="9">
        <f t="shared" si="24"/>
        <v>8.0759418520588149</v>
      </c>
      <c r="H89" s="9">
        <f t="shared" si="11"/>
        <v>-61.286131287120782</v>
      </c>
      <c r="I89" s="10">
        <f t="shared" si="12"/>
        <v>57.836912257978227</v>
      </c>
    </row>
    <row r="90" spans="1:9" ht="26.25" customHeight="1">
      <c r="A90" s="3" t="s">
        <v>80</v>
      </c>
      <c r="B90" s="17">
        <v>12694.2</v>
      </c>
      <c r="C90" s="9">
        <f>B90/B87*100</f>
        <v>2.9609929036656819</v>
      </c>
      <c r="D90" s="17">
        <v>6470.8</v>
      </c>
      <c r="E90" s="9">
        <f t="shared" ref="E90:G90" si="25">D90/D87*100</f>
        <v>1.0279481546084352</v>
      </c>
      <c r="F90" s="17">
        <v>4853.2</v>
      </c>
      <c r="G90" s="9">
        <f t="shared" si="25"/>
        <v>1.1925842158780897</v>
      </c>
      <c r="H90" s="9">
        <f t="shared" si="11"/>
        <v>-61.768366655638012</v>
      </c>
      <c r="I90" s="10">
        <f t="shared" si="12"/>
        <v>75.001545403968592</v>
      </c>
    </row>
    <row r="91" spans="1:9" ht="51.75" customHeight="1">
      <c r="A91" s="3" t="s">
        <v>81</v>
      </c>
      <c r="B91" s="17">
        <v>3248.7</v>
      </c>
      <c r="C91" s="9">
        <f>B91/B87*100</f>
        <v>0.75777738227999403</v>
      </c>
      <c r="D91" s="17">
        <v>20741.599999999999</v>
      </c>
      <c r="E91" s="9">
        <f t="shared" ref="E91:G91" si="26">D91/D87*100</f>
        <v>3.2950005321793778</v>
      </c>
      <c r="F91" s="17">
        <v>4879</v>
      </c>
      <c r="G91" s="9">
        <f t="shared" si="26"/>
        <v>1.1989240891101129</v>
      </c>
      <c r="H91" s="9">
        <f t="shared" si="11"/>
        <v>50.18315018315019</v>
      </c>
      <c r="I91" s="10">
        <f t="shared" si="12"/>
        <v>23.522775485015622</v>
      </c>
    </row>
    <row r="92" spans="1:9" ht="15" customHeight="1">
      <c r="A92" s="3" t="s">
        <v>82</v>
      </c>
      <c r="B92" s="17">
        <v>17550.3</v>
      </c>
      <c r="C92" s="9">
        <f>B92/B87*100</f>
        <v>4.0937052951114534</v>
      </c>
      <c r="D92" s="17">
        <v>25577.3</v>
      </c>
      <c r="E92" s="9">
        <f t="shared" ref="E92:G92" si="27">D92/D87*100</f>
        <v>4.0631974925614029</v>
      </c>
      <c r="F92" s="17">
        <v>15450.3</v>
      </c>
      <c r="G92" s="9">
        <f t="shared" si="27"/>
        <v>3.7966257130514403</v>
      </c>
      <c r="H92" s="9">
        <f t="shared" si="11"/>
        <v>-11.965607425514094</v>
      </c>
      <c r="I92" s="10">
        <f t="shared" si="12"/>
        <v>60.40629777185238</v>
      </c>
    </row>
    <row r="93" spans="1:9" ht="51.75" customHeight="1">
      <c r="A93" s="3" t="s">
        <v>83</v>
      </c>
      <c r="B93" s="17">
        <v>187914.2</v>
      </c>
      <c r="C93" s="9">
        <f>B93/B87*100</f>
        <v>43.832034527423055</v>
      </c>
      <c r="D93" s="17">
        <v>306349.90000000002</v>
      </c>
      <c r="E93" s="9">
        <f t="shared" ref="E93:G93" si="28">D93/D87*100</f>
        <v>48.666596768479735</v>
      </c>
      <c r="F93" s="17">
        <v>206983.4</v>
      </c>
      <c r="G93" s="9">
        <f t="shared" si="28"/>
        <v>50.862345625315463</v>
      </c>
      <c r="H93" s="9">
        <f t="shared" si="11"/>
        <v>10.147822782950925</v>
      </c>
      <c r="I93" s="10">
        <f t="shared" si="12"/>
        <v>67.564376551126657</v>
      </c>
    </row>
    <row r="94" spans="1:9" ht="42" customHeight="1">
      <c r="A94" s="3" t="s">
        <v>84</v>
      </c>
      <c r="B94" s="17">
        <v>56</v>
      </c>
      <c r="C94" s="9">
        <f>B94/B87*100</f>
        <v>1.3062312127213861E-2</v>
      </c>
      <c r="D94" s="17">
        <v>537.1</v>
      </c>
      <c r="E94" s="9">
        <f t="shared" ref="E94:G94" si="29">D94/D87*100</f>
        <v>8.5323445917072152E-2</v>
      </c>
      <c r="F94" s="17">
        <v>44.8</v>
      </c>
      <c r="G94" s="9">
        <f t="shared" si="29"/>
        <v>1.1008772123823131E-2</v>
      </c>
      <c r="H94" s="9">
        <f t="shared" si="11"/>
        <v>-20</v>
      </c>
      <c r="I94" s="10">
        <f t="shared" si="12"/>
        <v>8.3410910444982314</v>
      </c>
    </row>
    <row r="95" spans="1:9" ht="15" customHeight="1">
      <c r="A95" s="3" t="s">
        <v>85</v>
      </c>
      <c r="B95" s="17">
        <f>SUM(B96:B100)</f>
        <v>1795.3000000000002</v>
      </c>
      <c r="C95" s="9">
        <f>B95/B87*100</f>
        <v>0.41876373146405438</v>
      </c>
      <c r="D95" s="17">
        <f>SUM(D96:D100)</f>
        <v>12715.3</v>
      </c>
      <c r="E95" s="9">
        <f t="shared" ref="E95:G95" si="30">D95/D87*100</f>
        <v>2.0199464007993813</v>
      </c>
      <c r="F95" s="17">
        <f>SUM(F96:F100)</f>
        <v>1602.4</v>
      </c>
      <c r="G95" s="9">
        <f t="shared" si="30"/>
        <v>0.39376018864317386</v>
      </c>
      <c r="H95" s="9">
        <f t="shared" si="11"/>
        <v>-10.744722330529726</v>
      </c>
      <c r="I95" s="10">
        <f t="shared" si="12"/>
        <v>12.60214072809922</v>
      </c>
    </row>
    <row r="96" spans="1:9" ht="77.25" customHeight="1">
      <c r="A96" s="3" t="s">
        <v>86</v>
      </c>
      <c r="B96" s="17">
        <v>0</v>
      </c>
      <c r="C96" s="9">
        <f>B96/B87*100</f>
        <v>0</v>
      </c>
      <c r="D96" s="17">
        <v>1151.5</v>
      </c>
      <c r="E96" s="9">
        <f t="shared" ref="E96:G96" si="31">D96/D87*100</f>
        <v>0.18292673240273427</v>
      </c>
      <c r="F96" s="17">
        <v>566</v>
      </c>
      <c r="G96" s="9">
        <f t="shared" si="31"/>
        <v>0.13908404067151545</v>
      </c>
      <c r="H96" s="9" t="e">
        <f t="shared" si="11"/>
        <v>#DIV/0!</v>
      </c>
      <c r="I96" s="10">
        <f t="shared" si="12"/>
        <v>49.153278332609638</v>
      </c>
    </row>
    <row r="97" spans="1:9" ht="15" customHeight="1">
      <c r="A97" s="3" t="s">
        <v>87</v>
      </c>
      <c r="B97" s="17">
        <v>685.4</v>
      </c>
      <c r="C97" s="9">
        <f>B97/B87*100</f>
        <v>0.15987337021414963</v>
      </c>
      <c r="D97" s="17">
        <v>884.5</v>
      </c>
      <c r="E97" s="9">
        <f>D97/D87*100</f>
        <v>0.14051124169363308</v>
      </c>
      <c r="F97" s="17">
        <v>863.7</v>
      </c>
      <c r="G97" s="9">
        <f>F97/F87*100</f>
        <v>0.21223831436040264</v>
      </c>
      <c r="H97" s="9">
        <f t="shared" si="11"/>
        <v>26.014006419609004</v>
      </c>
      <c r="I97" s="10">
        <f t="shared" si="12"/>
        <v>97.648388920293954</v>
      </c>
    </row>
    <row r="98" spans="1:9" ht="26.25" customHeight="1">
      <c r="A98" s="3" t="s">
        <v>88</v>
      </c>
      <c r="B98" s="17">
        <v>1109.9000000000001</v>
      </c>
      <c r="C98" s="9">
        <f>B98/B87*100</f>
        <v>0.25889036124990472</v>
      </c>
      <c r="D98" s="17">
        <v>579.29999999999995</v>
      </c>
      <c r="E98" s="9">
        <f>D98/D87*100</f>
        <v>9.2027317482330839E-2</v>
      </c>
      <c r="F98" s="17">
        <v>172.7</v>
      </c>
      <c r="G98" s="9">
        <f>F98/F87*100</f>
        <v>4.2437833611255686E-2</v>
      </c>
      <c r="H98" s="9">
        <f t="shared" si="11"/>
        <v>-84.440039643211094</v>
      </c>
      <c r="I98" s="10">
        <f t="shared" si="12"/>
        <v>29.811841878128774</v>
      </c>
    </row>
    <row r="99" spans="1:9" ht="15" customHeight="1">
      <c r="A99" s="3" t="s">
        <v>89</v>
      </c>
      <c r="B99" s="17">
        <v>0</v>
      </c>
      <c r="C99" s="9">
        <f>B99/B87*100</f>
        <v>0</v>
      </c>
      <c r="D99" s="17">
        <v>10100</v>
      </c>
      <c r="E99" s="9">
        <f>D99/D87*100</f>
        <v>1.6044811092206828</v>
      </c>
      <c r="F99" s="17">
        <v>0</v>
      </c>
      <c r="G99" s="9">
        <f>F99/F87*100</f>
        <v>0</v>
      </c>
      <c r="H99" s="9" t="e">
        <f t="shared" si="11"/>
        <v>#DIV/0!</v>
      </c>
      <c r="I99" s="10">
        <f t="shared" si="12"/>
        <v>0</v>
      </c>
    </row>
    <row r="100" spans="1:9" ht="15" customHeight="1">
      <c r="A100" s="3" t="s">
        <v>90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11"/>
        <v>#DIV/0!</v>
      </c>
      <c r="I100" s="10" t="e">
        <f t="shared" si="12"/>
        <v>#DIV/0!</v>
      </c>
    </row>
    <row r="101" spans="1:9" ht="26.25" customHeight="1">
      <c r="A101" s="3" t="s">
        <v>91</v>
      </c>
      <c r="B101" s="17">
        <f>B42-B87</f>
        <v>15783.70000000007</v>
      </c>
      <c r="C101" s="9"/>
      <c r="D101" s="17">
        <f>D42-D87</f>
        <v>-70155</v>
      </c>
      <c r="E101" s="9"/>
      <c r="F101" s="17">
        <f>F42-F87</f>
        <v>16921.800000000047</v>
      </c>
      <c r="G101" s="9"/>
      <c r="H101" s="9"/>
      <c r="I101" s="9"/>
    </row>
    <row r="102" spans="1:9">
      <c r="A102" s="26" t="s">
        <v>92</v>
      </c>
      <c r="B102" s="27"/>
      <c r="C102" s="27"/>
      <c r="D102" s="27"/>
      <c r="E102" s="27"/>
      <c r="F102" s="27"/>
      <c r="G102" s="27"/>
      <c r="H102" s="27"/>
      <c r="I102" s="28"/>
    </row>
    <row r="103" spans="1:9" ht="64.5" customHeight="1">
      <c r="A103" s="3" t="s">
        <v>93</v>
      </c>
      <c r="B103" s="8"/>
      <c r="C103" s="8"/>
      <c r="D103" s="8"/>
      <c r="E103" s="8"/>
      <c r="F103" s="8"/>
      <c r="G103" s="8"/>
      <c r="H103" s="8"/>
      <c r="I103" s="8"/>
    </row>
    <row r="104" spans="1:9" ht="39" customHeight="1">
      <c r="A104" s="3" t="s">
        <v>94</v>
      </c>
      <c r="B104" s="8"/>
      <c r="C104" s="8"/>
      <c r="D104" s="20">
        <v>0</v>
      </c>
      <c r="E104" s="20"/>
      <c r="F104" s="20">
        <v>0</v>
      </c>
      <c r="G104" s="8"/>
      <c r="H104" s="8"/>
      <c r="I104" s="8"/>
    </row>
    <row r="105" spans="1:9" ht="39" customHeight="1">
      <c r="A105" s="3" t="s">
        <v>95</v>
      </c>
      <c r="B105" s="8">
        <v>-6609</v>
      </c>
      <c r="C105" s="8"/>
      <c r="D105" s="20">
        <v>0</v>
      </c>
      <c r="E105" s="20"/>
      <c r="F105" s="20">
        <v>0</v>
      </c>
      <c r="G105" s="8"/>
      <c r="H105" s="8"/>
      <c r="I105" s="8"/>
    </row>
    <row r="106" spans="1:9" ht="39" customHeight="1">
      <c r="A106" s="3" t="s">
        <v>96</v>
      </c>
      <c r="B106" s="8"/>
      <c r="C106" s="8"/>
      <c r="D106" s="20">
        <v>0</v>
      </c>
      <c r="E106" s="20"/>
      <c r="F106" s="20">
        <v>0</v>
      </c>
      <c r="G106" s="8"/>
      <c r="H106" s="8"/>
      <c r="I106" s="8"/>
    </row>
    <row r="107" spans="1:9" ht="51.75" customHeight="1">
      <c r="A107" s="3" t="s">
        <v>97</v>
      </c>
      <c r="B107" s="8"/>
      <c r="C107" s="8"/>
      <c r="D107" s="20">
        <v>0</v>
      </c>
      <c r="E107" s="20"/>
      <c r="F107" s="20">
        <v>0</v>
      </c>
      <c r="G107" s="8"/>
      <c r="H107" s="8"/>
      <c r="I107" s="8"/>
    </row>
    <row r="108" spans="1:9" ht="51.75" customHeight="1">
      <c r="A108" s="3" t="s">
        <v>98</v>
      </c>
      <c r="B108" s="8"/>
      <c r="C108" s="8"/>
      <c r="D108" s="20">
        <v>0</v>
      </c>
      <c r="E108" s="20"/>
      <c r="F108" s="20">
        <v>0</v>
      </c>
      <c r="G108" s="8"/>
      <c r="H108" s="8"/>
      <c r="I108" s="8"/>
    </row>
    <row r="109" spans="1:9" ht="39" customHeight="1">
      <c r="A109" s="3" t="s">
        <v>99</v>
      </c>
      <c r="B109" s="8"/>
      <c r="C109" s="8"/>
      <c r="D109" s="20">
        <v>0</v>
      </c>
      <c r="E109" s="20"/>
      <c r="F109" s="20">
        <v>0</v>
      </c>
      <c r="G109" s="8"/>
      <c r="H109" s="8"/>
      <c r="I109" s="8"/>
    </row>
    <row r="110" spans="1:9" ht="39" customHeight="1">
      <c r="A110" s="3" t="s">
        <v>100</v>
      </c>
      <c r="B110" s="8">
        <v>-9174</v>
      </c>
      <c r="C110" s="8"/>
      <c r="D110" s="20">
        <v>15601</v>
      </c>
      <c r="E110" s="20"/>
      <c r="F110" s="20">
        <v>-16922</v>
      </c>
      <c r="G110" s="8"/>
      <c r="H110" s="8"/>
      <c r="I110" s="8"/>
    </row>
    <row r="111" spans="1:9" ht="39" customHeight="1">
      <c r="A111" s="3" t="s">
        <v>101</v>
      </c>
      <c r="B111" s="7">
        <f t="shared" ref="B111" si="32">SUM(B103:B110)</f>
        <v>-15783</v>
      </c>
      <c r="C111" s="7"/>
      <c r="D111" s="21">
        <f t="shared" ref="D111:F111" si="33">SUM(D104:D110)</f>
        <v>15601</v>
      </c>
      <c r="E111" s="21"/>
      <c r="F111" s="21">
        <f t="shared" si="33"/>
        <v>-16922</v>
      </c>
      <c r="G111" s="7"/>
      <c r="H111" s="7"/>
      <c r="I111" s="8"/>
    </row>
    <row r="112" spans="1:9">
      <c r="A112" s="1"/>
      <c r="B112" s="1"/>
      <c r="C112" s="1"/>
      <c r="D112" s="1"/>
      <c r="E112" s="1"/>
      <c r="F112" s="1"/>
      <c r="G112" s="1"/>
      <c r="H112" s="1"/>
      <c r="I112" s="1"/>
    </row>
    <row r="113" spans="1:9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2024-10-30T06:52:53Z</dcterms:modified>
</cp:coreProperties>
</file>