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4 год\Исполнение бюджета ПНМР\"/>
    </mc:Choice>
  </mc:AlternateContent>
  <xr:revisionPtr revIDLastSave="0" documentId="13_ncr:1_{4B0A1838-B9DE-46A7-A518-3C700DFD5D86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D8" i="1" l="1"/>
  <c r="B59" i="1" l="1"/>
  <c r="B32" i="1"/>
  <c r="B12" i="1"/>
  <c r="B111" i="1" l="1"/>
  <c r="B31" i="1"/>
  <c r="B25" i="1"/>
  <c r="B19" i="1"/>
  <c r="B14" i="1"/>
  <c r="B11" i="1"/>
  <c r="B9" i="1"/>
  <c r="B8" i="1" l="1"/>
  <c r="B42" i="1" s="1"/>
  <c r="F25" i="1" l="1"/>
  <c r="F95" i="1" l="1"/>
  <c r="F33" i="1" l="1"/>
  <c r="D63" i="1" l="1"/>
  <c r="F82" i="1" l="1"/>
  <c r="F84" i="1" l="1"/>
  <c r="B50" i="1" l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2" i="1"/>
  <c r="F31" i="1" s="1"/>
  <c r="D33" i="1"/>
  <c r="D32" i="1" s="1"/>
  <c r="D25" i="1"/>
  <c r="F19" i="1"/>
  <c r="D19" i="1"/>
  <c r="F9" i="1"/>
  <c r="D9" i="1"/>
  <c r="F14" i="1"/>
  <c r="D14" i="1"/>
  <c r="F12" i="1"/>
  <c r="F11" i="1" s="1"/>
  <c r="D12" i="1"/>
  <c r="D11" i="1" s="1"/>
  <c r="D31" i="1" l="1"/>
  <c r="I25" i="1"/>
  <c r="F8" i="1"/>
  <c r="I14" i="1"/>
  <c r="I33" i="1"/>
  <c r="I11" i="1"/>
  <c r="I32" i="1"/>
  <c r="I9" i="1"/>
  <c r="H11" i="1"/>
  <c r="H14" i="1"/>
  <c r="H33" i="1"/>
  <c r="I12" i="1"/>
  <c r="H12" i="1"/>
  <c r="H9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D84" i="1"/>
  <c r="D82" i="1"/>
  <c r="F80" i="1"/>
  <c r="D80" i="1"/>
  <c r="F77" i="1"/>
  <c r="D77" i="1"/>
  <c r="F72" i="1"/>
  <c r="D72" i="1"/>
  <c r="F70" i="1"/>
  <c r="D70" i="1"/>
  <c r="F63" i="1"/>
  <c r="F59" i="1"/>
  <c r="D59" i="1"/>
  <c r="F55" i="1"/>
  <c r="D55" i="1"/>
  <c r="I52" i="1"/>
  <c r="F50" i="1"/>
  <c r="F43" i="1"/>
  <c r="D50" i="1"/>
  <c r="D43" i="1"/>
  <c r="D87" i="1" l="1"/>
  <c r="E53" i="1" s="1"/>
  <c r="H8" i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I31" i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H59" i="1"/>
  <c r="B55" i="1"/>
  <c r="H55" i="1" s="1"/>
  <c r="B52" i="1"/>
  <c r="H52" i="1" s="1"/>
  <c r="H50" i="1"/>
  <c r="B43" i="1"/>
  <c r="H43" i="1" s="1"/>
  <c r="F87" i="1"/>
  <c r="G53" i="1" s="1"/>
  <c r="I87" i="1" l="1"/>
  <c r="D42" i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E32" i="1" l="1"/>
  <c r="E31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8" i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E42" i="1" l="1"/>
  <c r="C42" i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<sst xmlns="http://schemas.openxmlformats.org/spreadsheetml/2006/main" count="118" uniqueCount="116">
  <si>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</si>
  <si>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</si>
  <si>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</si>
  <si>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</si>
  <si>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</si>
  <si>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</si>
  <si>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</si>
  <si>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</si>
  <si>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</si>
  <si>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</si>
  <si>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</si>
  <si>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</si>
  <si>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</si>
  <si>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</si>
  <si>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</si>
  <si>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</si>
  <si>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</si>
  <si>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</si>
  <si>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</si>
  <si>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</si>
  <si>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</si>
  <si>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</si>
  <si>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</si>
  <si>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</si>
  <si>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</si>
  <si>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</si>
  <si>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</si>
  <si>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</si>
  <si>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</si>
  <si>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</si>
  <si>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</si>
  <si>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</si>
  <si>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</si>
  <si>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</si>
  <si>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</si>
  <si>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</si>
  <si>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</si>
  <si>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</si>
  <si>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</si>
  <si>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</si>
  <si>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</si>
  <si>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</si>
  <si>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</si>
  <si>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</si>
  <si>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</si>
  <si>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</si>
  <si>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</si>
  <si>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</si>
  <si>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</si>
  <si>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</si>
  <si>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</si>
  <si>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</si>
  <si>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</si>
  <si>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</si>
  <si>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</si>
  <si>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</si>
  <si>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</si>
  <si>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</si>
  <si>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</si>
  <si>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</si>
  <si>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</si>
  <si>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</si>
  <si>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</si>
  <si>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</si>
  <si>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</si>
  <si>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</si>
  <si>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</si>
  <si>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</si>
  <si>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</si>
  <si>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</si>
  <si>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</si>
  <si>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</si>
  <si>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</si>
  <si>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</si>
  <si>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</si>
  <si>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</si>
  <si>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</si>
  <si>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</si>
  <si>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</si>
  <si>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</si>
  <si>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</si>
  <si>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</si>
  <si>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</si>
  <si>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</si>
  <si>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</si>
  <si>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</si>
  <si>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</si>
  <si>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</si>
  <si>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</si>
  <si>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</si>
  <si>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</si>
  <si>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</si>
  <si>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</si>
  <si>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</si>
  <si>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</si>
  <si>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</si>
  <si>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</si>
  <si>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</si>
  <si>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</si>
  <si>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</si>
  <si>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</si>
  <si>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</si>
  <si>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</si>
  <si>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</si>
  <si>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</si>
  <si>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</si>
  <si>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</si>
  <si>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</si>
  <si>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</si>
  <si>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</si>
  <si>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</si>
  <si>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</si>
  <si>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январь-ноябрь 2024 года</t>
  </si>
  <si>
    <t>Факт на 01.12 .2023 (отчетный) год</t>
  </si>
  <si>
    <t>План на 2024 год по состоянию на 01.12.2024 (текущий) год</t>
  </si>
  <si>
    <t>Факт на 01.12.2024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</si>
</sst>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workbookViewId="0">
      <selection activeCell="F111" sqref="F111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2" t="s">
        <v>112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3">
      <c r="A8" s="3" t="s">
        <v>8</v>
      </c>
      <c r="B8" s="15">
        <f t="shared" ref="B8" si="0">B9+B11+B14+B19+B22+B23+B24+B25+B27+B28+B29+B30</f>
        <v>146946</v>
      </c>
      <c r="C8" s="15">
        <f>B8/B42*100</f>
        <v>25.965264439430108</v>
      </c>
      <c r="D8" s="15">
        <f>D9+D11+D14+D19+D22+D23+D24+D25+D27+D28+D29+D30</f>
        <v>181088</v>
      </c>
      <c r="E8" s="15">
        <f>D8/D42*100</f>
        <v>29.195592801705097</v>
      </c>
      <c r="F8" s="15">
        <f t="shared" ref="F8" si="1">F9+F11+F14+F19+F22+F23+F24+F25+F27+F28+F29+F30</f>
        <v>172085</v>
      </c>
      <c r="G8" s="10">
        <f>F8/F42*100</f>
        <v>31.493346656491291</v>
      </c>
      <c r="H8" s="10">
        <f>F8/B8*100-100</f>
        <v>17.107644985232668</v>
      </c>
      <c r="I8" s="10">
        <f>F8/D8*100</f>
        <v>95.02838399010426</v>
      </c>
    </row>
    <row r="9" spans="1:9" ht="26.25" customHeight="1" x14ac:dyDescent="0.3">
      <c r="A9" s="3" t="s">
        <v>9</v>
      </c>
      <c r="B9" s="15">
        <f>B10</f>
        <v>110718</v>
      </c>
      <c r="C9" s="15">
        <f>B9/B42*100</f>
        <v>19.563799955118363</v>
      </c>
      <c r="D9" s="15">
        <f>D10</f>
        <v>133396</v>
      </c>
      <c r="E9" s="15">
        <f>D9/D42*100</f>
        <v>21.506534377629954</v>
      </c>
      <c r="F9" s="15">
        <f>F10</f>
        <v>125592</v>
      </c>
      <c r="G9" s="10">
        <f>F9/F42*100</f>
        <v>22.984643596374198</v>
      </c>
      <c r="H9" s="10">
        <f t="shared" ref="H9:H42" si="2">F9/B9*100-100</f>
        <v>13.434129951769364</v>
      </c>
      <c r="I9" s="10">
        <f t="shared" ref="I9:I42" si="3">F9/D9*100</f>
        <v>94.149749617679689</v>
      </c>
    </row>
    <row r="10" spans="1:9" ht="26.25" customHeight="1" x14ac:dyDescent="0.3">
      <c r="A10" s="3" t="s">
        <v>10</v>
      </c>
      <c r="B10" s="15">
        <v>110718</v>
      </c>
      <c r="C10" s="15">
        <f>B10/B42*100</f>
        <v>19.563799955118363</v>
      </c>
      <c r="D10" s="15">
        <v>133396</v>
      </c>
      <c r="E10" s="15">
        <f>D10/D42*100</f>
        <v>21.506534377629954</v>
      </c>
      <c r="F10" s="15">
        <v>125592</v>
      </c>
      <c r="G10" s="10">
        <f>F10/F42*100</f>
        <v>22.984643596374198</v>
      </c>
      <c r="H10" s="10">
        <f t="shared" si="2"/>
        <v>13.434129951769364</v>
      </c>
      <c r="I10" s="10">
        <f t="shared" si="3"/>
        <v>94.149749617679689</v>
      </c>
    </row>
    <row r="11" spans="1:9" ht="64.5" customHeight="1" x14ac:dyDescent="0.3">
      <c r="A11" s="3" t="s">
        <v>11</v>
      </c>
      <c r="B11" s="15">
        <f>B12</f>
        <v>2844</v>
      </c>
      <c r="C11" s="15">
        <f>B11/B42*100</f>
        <v>0.50253298535338997</v>
      </c>
      <c r="D11" s="15">
        <f>D12</f>
        <v>3265</v>
      </c>
      <c r="E11" s="15">
        <f>D11/D42*100</f>
        <v>0.52639385546014728</v>
      </c>
      <c r="F11" s="15">
        <f>F12</f>
        <v>3207</v>
      </c>
      <c r="G11" s="10">
        <f>F11/F42*100</f>
        <v>0.58691438955962205</v>
      </c>
      <c r="H11" s="10">
        <f t="shared" si="2"/>
        <v>12.76371308016877</v>
      </c>
      <c r="I11" s="10">
        <f t="shared" si="3"/>
        <v>98.223583460949456</v>
      </c>
    </row>
    <row r="12" spans="1:9" ht="26.25" customHeight="1" x14ac:dyDescent="0.3">
      <c r="A12" s="3" t="s">
        <v>12</v>
      </c>
      <c r="B12" s="15">
        <f>B13</f>
        <v>2844</v>
      </c>
      <c r="C12" s="15">
        <f>B12/B42*100</f>
        <v>0.50253298535338997</v>
      </c>
      <c r="D12" s="15">
        <f>D13</f>
        <v>3265</v>
      </c>
      <c r="E12" s="15">
        <f>D12/D42*100</f>
        <v>0.52639385546014728</v>
      </c>
      <c r="F12" s="15">
        <f>F13</f>
        <v>3207</v>
      </c>
      <c r="G12" s="10">
        <f>F12/F42*100</f>
        <v>0.58691438955962205</v>
      </c>
      <c r="H12" s="10">
        <f t="shared" si="2"/>
        <v>12.76371308016877</v>
      </c>
      <c r="I12" s="10">
        <f t="shared" si="3"/>
        <v>98.223583460949456</v>
      </c>
    </row>
    <row r="13" spans="1:9" ht="26.25" customHeight="1" x14ac:dyDescent="0.3">
      <c r="A13" s="3" t="s">
        <v>13</v>
      </c>
      <c r="B13" s="15">
        <v>2844</v>
      </c>
      <c r="C13" s="15">
        <f>B13/B42*100</f>
        <v>0.50253298535338997</v>
      </c>
      <c r="D13" s="15">
        <v>3265</v>
      </c>
      <c r="E13" s="15">
        <f>D13/D42*100</f>
        <v>0.52639385546014728</v>
      </c>
      <c r="F13" s="15">
        <v>3207</v>
      </c>
      <c r="G13" s="10">
        <f>F13/F42*100</f>
        <v>0.58691438955962205</v>
      </c>
      <c r="H13" s="10">
        <f t="shared" si="2"/>
        <v>12.76371308016877</v>
      </c>
      <c r="I13" s="10">
        <f t="shared" si="3"/>
        <v>98.223583460949456</v>
      </c>
    </row>
    <row r="14" spans="1:9" ht="26.25" customHeight="1" x14ac:dyDescent="0.3">
      <c r="A14" s="3" t="s">
        <v>14</v>
      </c>
      <c r="B14" s="15">
        <f>B15+B16+B17+B18</f>
        <v>1138</v>
      </c>
      <c r="C14" s="15">
        <f>B14/B42*100</f>
        <v>0.20108387388613141</v>
      </c>
      <c r="D14" s="15">
        <f>D15+D16+D17+D18</f>
        <v>4023</v>
      </c>
      <c r="E14" s="15">
        <f>D14/D42*100</f>
        <v>0.64860106600801604</v>
      </c>
      <c r="F14" s="15">
        <f>F15+F16+F17+F18</f>
        <v>3888</v>
      </c>
      <c r="G14" s="10">
        <f>F14/F42*100</f>
        <v>0.71154447976545376</v>
      </c>
      <c r="H14" s="10">
        <f t="shared" si="2"/>
        <v>241.65202108963098</v>
      </c>
      <c r="I14" s="10">
        <f t="shared" si="3"/>
        <v>96.644295302013433</v>
      </c>
    </row>
    <row r="15" spans="1:9" ht="39" customHeight="1" x14ac:dyDescent="0.3">
      <c r="A15" s="3" t="s">
        <v>15</v>
      </c>
      <c r="B15" s="15">
        <v>1403</v>
      </c>
      <c r="C15" s="15">
        <f>B15/B42*100</f>
        <v>0.24790920479986148</v>
      </c>
      <c r="D15" s="15">
        <v>2555</v>
      </c>
      <c r="E15" s="15">
        <f>D15/D42*100</f>
        <v>0.41192536009209074</v>
      </c>
      <c r="F15" s="15">
        <v>2468</v>
      </c>
      <c r="G15" s="10">
        <f>F15/F42*100</f>
        <v>0.45166969548897634</v>
      </c>
      <c r="H15" s="10">
        <f t="shared" si="2"/>
        <v>75.908766928011403</v>
      </c>
      <c r="I15" s="10">
        <f t="shared" si="3"/>
        <v>96.594911937377688</v>
      </c>
    </row>
    <row r="16" spans="1:9" ht="39" customHeight="1" x14ac:dyDescent="0.3">
      <c r="A16" s="3" t="s">
        <v>103</v>
      </c>
      <c r="B16" s="15">
        <v>-56</v>
      </c>
      <c r="C16" s="15">
        <f>B16/B42*100</f>
        <v>-9.8951642685618253E-3</v>
      </c>
      <c r="D16" s="15">
        <v>15</v>
      </c>
      <c r="E16" s="15">
        <f>D16/D42*100</f>
        <v>2.4183484936913346E-3</v>
      </c>
      <c r="F16" s="15">
        <v>15</v>
      </c>
      <c r="G16" s="10">
        <f>F16/F42*100</f>
        <v>2.7451561719346214E-3</v>
      </c>
      <c r="H16" s="10">
        <f t="shared" si="2"/>
        <v>-126.78571428571428</v>
      </c>
      <c r="I16" s="10"/>
    </row>
    <row r="17" spans="1:9" ht="39" customHeight="1" x14ac:dyDescent="0.3">
      <c r="A17" s="3" t="s">
        <v>104</v>
      </c>
      <c r="B17" s="15">
        <v>-875</v>
      </c>
      <c r="C17" s="15">
        <f>B17/B42*100</f>
        <v>-0.15461194169627854</v>
      </c>
      <c r="D17" s="15">
        <v>453</v>
      </c>
      <c r="E17" s="15">
        <f>D17/D42*100</f>
        <v>7.3034124509478313E-2</v>
      </c>
      <c r="F17" s="15">
        <v>453</v>
      </c>
      <c r="G17" s="10">
        <f>F17/F42*100</f>
        <v>8.2903716392425567E-2</v>
      </c>
      <c r="H17" s="10"/>
      <c r="I17" s="10">
        <f t="shared" si="3"/>
        <v>100</v>
      </c>
    </row>
    <row r="18" spans="1:9" ht="38.25" customHeight="1" x14ac:dyDescent="0.3">
      <c r="A18" s="3" t="s">
        <v>105</v>
      </c>
      <c r="B18" s="15">
        <v>666</v>
      </c>
      <c r="C18" s="15">
        <f>B18/B42*100</f>
        <v>0.11768177505111029</v>
      </c>
      <c r="D18" s="15">
        <v>1000</v>
      </c>
      <c r="E18" s="15">
        <f>D18/D42*100</f>
        <v>0.16122323291275564</v>
      </c>
      <c r="F18" s="15">
        <v>952</v>
      </c>
      <c r="G18" s="10">
        <f>F18/F42*100</f>
        <v>0.17422591171211732</v>
      </c>
      <c r="H18" s="10">
        <f t="shared" si="2"/>
        <v>42.942942942942949</v>
      </c>
      <c r="I18" s="10">
        <f t="shared" si="3"/>
        <v>95.199999999999989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2175</v>
      </c>
      <c r="C22" s="15">
        <f>B22/B42*100</f>
        <v>0.38432111221646376</v>
      </c>
      <c r="D22" s="15">
        <v>3665</v>
      </c>
      <c r="E22" s="15">
        <f>D22/D42*100</f>
        <v>0.59088314862524949</v>
      </c>
      <c r="F22" s="15">
        <v>3733</v>
      </c>
      <c r="G22" s="10">
        <f>F22/F42*100</f>
        <v>0.68317786598879615</v>
      </c>
      <c r="H22" s="10">
        <f t="shared" si="2"/>
        <v>71.632183908045988</v>
      </c>
      <c r="I22" s="10">
        <f t="shared" si="3"/>
        <v>101.85538881309685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10004</v>
      </c>
      <c r="C24" s="15">
        <f>B24/B42*100</f>
        <v>1.7677004168337946</v>
      </c>
      <c r="D24" s="15">
        <v>13433</v>
      </c>
      <c r="E24" s="15">
        <f>D24/D42*100</f>
        <v>2.1657116877170468</v>
      </c>
      <c r="F24" s="15">
        <v>14250</v>
      </c>
      <c r="G24" s="10">
        <f>F24/F42*100</f>
        <v>2.60789836333789</v>
      </c>
      <c r="H24" s="10">
        <f t="shared" si="2"/>
        <v>42.443022790883646</v>
      </c>
      <c r="I24" s="10">
        <f t="shared" si="3"/>
        <v>106.08203677510608</v>
      </c>
    </row>
    <row r="25" spans="1:9" ht="50.25" customHeight="1" x14ac:dyDescent="0.3">
      <c r="A25" s="3" t="s">
        <v>20</v>
      </c>
      <c r="B25" s="15">
        <f>B26</f>
        <v>134</v>
      </c>
      <c r="C25" s="15">
        <f>B25/B42*100</f>
        <v>2.3677714499772944E-2</v>
      </c>
      <c r="D25" s="15">
        <f>D26</f>
        <v>353</v>
      </c>
      <c r="E25" s="15">
        <f>D25/D42*100</f>
        <v>5.6911801218202746E-2</v>
      </c>
      <c r="F25" s="15">
        <f>F26</f>
        <v>353</v>
      </c>
      <c r="G25" s="10">
        <f>F25/F42*100</f>
        <v>6.4602675246194757E-2</v>
      </c>
      <c r="H25" s="10"/>
      <c r="I25" s="10">
        <f t="shared" si="3"/>
        <v>100</v>
      </c>
    </row>
    <row r="26" spans="1:9" ht="39" customHeight="1" x14ac:dyDescent="0.3">
      <c r="A26" s="3" t="s">
        <v>21</v>
      </c>
      <c r="B26" s="15">
        <v>134</v>
      </c>
      <c r="C26" s="15">
        <f>B26/B42*100</f>
        <v>2.3677714499772944E-2</v>
      </c>
      <c r="D26" s="15">
        <v>353</v>
      </c>
      <c r="E26" s="15">
        <f>D26/D42*100</f>
        <v>5.6911801218202746E-2</v>
      </c>
      <c r="F26" s="15">
        <v>353</v>
      </c>
      <c r="G26" s="10">
        <f>F26/F42*100</f>
        <v>6.4602675246194757E-2</v>
      </c>
      <c r="H26" s="10"/>
      <c r="I26" s="10">
        <f t="shared" si="3"/>
        <v>100</v>
      </c>
    </row>
    <row r="27" spans="1:9" ht="51.75" customHeight="1" x14ac:dyDescent="0.3">
      <c r="A27" s="3" t="s">
        <v>22</v>
      </c>
      <c r="B27" s="15">
        <v>11054</v>
      </c>
      <c r="C27" s="15">
        <f>B27/B42*100</f>
        <v>1.9532347468693292</v>
      </c>
      <c r="D27" s="15">
        <v>12900</v>
      </c>
      <c r="E27" s="15">
        <f>D27/D42*100</f>
        <v>2.0797797045745479</v>
      </c>
      <c r="F27" s="15">
        <v>11385</v>
      </c>
      <c r="G27" s="10">
        <f>F27/F42*100</f>
        <v>2.0835735344983775</v>
      </c>
      <c r="H27" s="10">
        <f t="shared" si="2"/>
        <v>2.9943911706169786</v>
      </c>
      <c r="I27" s="10">
        <f t="shared" si="3"/>
        <v>88.255813953488371</v>
      </c>
    </row>
    <row r="28" spans="1:9" ht="39" customHeight="1" x14ac:dyDescent="0.3">
      <c r="A28" s="3" t="s">
        <v>23</v>
      </c>
      <c r="B28" s="15">
        <v>7784</v>
      </c>
      <c r="C28" s="15">
        <f>B28/B42*100</f>
        <v>1.375427833330094</v>
      </c>
      <c r="D28" s="15">
        <v>8866</v>
      </c>
      <c r="E28" s="15">
        <f>D28/D42*100</f>
        <v>1.4294051830044916</v>
      </c>
      <c r="F28" s="15">
        <v>8706</v>
      </c>
      <c r="G28" s="10">
        <f>F28/F42*100</f>
        <v>1.5932886421908543</v>
      </c>
      <c r="H28" s="10">
        <f t="shared" si="2"/>
        <v>11.844809866392609</v>
      </c>
      <c r="I28" s="10">
        <f t="shared" si="3"/>
        <v>98.19535303406272</v>
      </c>
    </row>
    <row r="29" spans="1:9" ht="26.25" customHeight="1" x14ac:dyDescent="0.3">
      <c r="A29" s="3" t="s">
        <v>24</v>
      </c>
      <c r="B29" s="15">
        <v>974</v>
      </c>
      <c r="C29" s="15">
        <f>B29/B42*100</f>
        <v>0.17210517852820034</v>
      </c>
      <c r="D29" s="15">
        <v>1043</v>
      </c>
      <c r="E29" s="15">
        <f>D29/D42*100</f>
        <v>0.16815583192800415</v>
      </c>
      <c r="F29" s="15">
        <v>841</v>
      </c>
      <c r="G29" s="10">
        <f>F29/F42*100</f>
        <v>0.15391175603980109</v>
      </c>
      <c r="H29" s="10">
        <f t="shared" si="2"/>
        <v>-13.655030800821351</v>
      </c>
      <c r="I29" s="10">
        <f t="shared" si="3"/>
        <v>80.632790028763182</v>
      </c>
    </row>
    <row r="30" spans="1:9" ht="26.25" customHeight="1" x14ac:dyDescent="0.3">
      <c r="A30" s="3" t="s">
        <v>25</v>
      </c>
      <c r="B30" s="15">
        <v>121</v>
      </c>
      <c r="C30" s="15">
        <f>B30/B42*100</f>
        <v>2.1380622794571091E-2</v>
      </c>
      <c r="D30" s="15">
        <v>144</v>
      </c>
      <c r="E30" s="15">
        <f>D30/D42*100</f>
        <v>2.3216145539436815E-2</v>
      </c>
      <c r="F30" s="15">
        <v>130</v>
      </c>
      <c r="G30" s="10">
        <f>F30/F42*100</f>
        <v>2.3791353490100052E-2</v>
      </c>
      <c r="H30" s="10">
        <f t="shared" si="2"/>
        <v>7.4380165289256155</v>
      </c>
      <c r="I30" s="10">
        <f t="shared" si="3"/>
        <v>90.277777777777786</v>
      </c>
    </row>
    <row r="31" spans="1:9" ht="26.25" customHeight="1" x14ac:dyDescent="0.3">
      <c r="A31" s="3" t="s">
        <v>26</v>
      </c>
      <c r="B31" s="15">
        <f t="shared" ref="B31" si="4">B32+B39+B40+B41</f>
        <v>418987</v>
      </c>
      <c r="C31" s="15">
        <f>B31/B42*100</f>
        <v>74.034735560569885</v>
      </c>
      <c r="D31" s="15">
        <f t="shared" ref="D31:F31" si="5">D32+D39+D40+D41</f>
        <v>439170</v>
      </c>
      <c r="E31" s="15">
        <f>D31/D42*100</f>
        <v>70.804407198294911</v>
      </c>
      <c r="F31" s="15">
        <f t="shared" si="5"/>
        <v>374332</v>
      </c>
      <c r="G31" s="10">
        <f>F31/F42*100</f>
        <v>68.506653343508717</v>
      </c>
      <c r="H31" s="10">
        <f t="shared" si="2"/>
        <v>-10.657848572867408</v>
      </c>
      <c r="I31" s="10">
        <f t="shared" si="3"/>
        <v>85.236241091149211</v>
      </c>
    </row>
    <row r="32" spans="1:9" ht="64.5" customHeight="1" x14ac:dyDescent="0.3">
      <c r="A32" s="3" t="s">
        <v>27</v>
      </c>
      <c r="B32" s="15">
        <f t="shared" ref="B32" si="6">B33+B36+B37+B38</f>
        <v>419598</v>
      </c>
      <c r="C32" s="15">
        <f>B32/B42*100</f>
        <v>74.142698870714369</v>
      </c>
      <c r="D32" s="15">
        <f t="shared" ref="D32:F32" si="7">D33+D36+D37+D38</f>
        <v>439874</v>
      </c>
      <c r="E32" s="15">
        <f>D32/D42*100</f>
        <v>70.917908354265478</v>
      </c>
      <c r="F32" s="15">
        <f t="shared" si="7"/>
        <v>375113</v>
      </c>
      <c r="G32" s="10">
        <f>F32/F42*100</f>
        <v>68.649584474860774</v>
      </c>
      <c r="H32" s="10">
        <f t="shared" si="2"/>
        <v>-10.601814117321823</v>
      </c>
      <c r="I32" s="10">
        <f t="shared" si="3"/>
        <v>85.277374884626056</v>
      </c>
    </row>
    <row r="33" spans="1:9" ht="39" customHeight="1" x14ac:dyDescent="0.3">
      <c r="A33" s="3" t="s">
        <v>28</v>
      </c>
      <c r="B33" s="15">
        <v>70770</v>
      </c>
      <c r="C33" s="15">
        <f>B33/B42*100</f>
        <v>12.505013844395007</v>
      </c>
      <c r="D33" s="15">
        <f>D34+D35</f>
        <v>65768</v>
      </c>
      <c r="E33" s="15">
        <f>D33/D42*100</f>
        <v>10.603329582206115</v>
      </c>
      <c r="F33" s="15">
        <f>F34+F35</f>
        <v>60288</v>
      </c>
      <c r="G33" s="10">
        <f>F33/F42*100</f>
        <v>11.033331686239631</v>
      </c>
      <c r="H33" s="10">
        <f t="shared" si="2"/>
        <v>-14.811360746078847</v>
      </c>
      <c r="I33" s="10">
        <f t="shared" si="3"/>
        <v>91.667680330859994</v>
      </c>
    </row>
    <row r="34" spans="1:9" ht="39" customHeight="1" x14ac:dyDescent="0.3">
      <c r="A34" s="3" t="s">
        <v>29</v>
      </c>
      <c r="B34" s="15">
        <v>69229</v>
      </c>
      <c r="C34" s="15">
        <f>B34/B42*100</f>
        <v>12.232720127647619</v>
      </c>
      <c r="D34" s="15">
        <v>65768</v>
      </c>
      <c r="E34" s="15">
        <f>D34/D42*100</f>
        <v>10.603329582206115</v>
      </c>
      <c r="F34" s="15">
        <v>60288</v>
      </c>
      <c r="G34" s="10">
        <f>F34/F42*100</f>
        <v>11.033331686239631</v>
      </c>
      <c r="H34" s="10">
        <f t="shared" si="2"/>
        <v>-12.915107830533444</v>
      </c>
      <c r="I34" s="10">
        <f t="shared" si="3"/>
        <v>91.667680330859994</v>
      </c>
    </row>
    <row r="35" spans="1:9" ht="38.25" customHeight="1" x14ac:dyDescent="0.3">
      <c r="A35" s="19" t="s">
        <v>108</v>
      </c>
      <c r="B35" s="15">
        <v>1227</v>
      </c>
      <c r="C35" s="15">
        <f>B35/B42*100</f>
        <v>0.21681011709866715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3">
      <c r="A36" s="18" t="s">
        <v>109</v>
      </c>
      <c r="B36" s="15">
        <v>109942</v>
      </c>
      <c r="C36" s="15">
        <f>B36/B42*100</f>
        <v>19.426681250254006</v>
      </c>
      <c r="D36" s="15">
        <v>62151</v>
      </c>
      <c r="E36" s="15">
        <f>D36/D42*100</f>
        <v>10.020185148760676</v>
      </c>
      <c r="F36" s="15">
        <v>48416</v>
      </c>
      <c r="G36" s="10">
        <f>F36/F42*100</f>
        <v>8.8606320813591086</v>
      </c>
      <c r="H36" s="10"/>
      <c r="I36" s="10">
        <f t="shared" si="3"/>
        <v>77.900596933275409</v>
      </c>
    </row>
    <row r="37" spans="1:9" ht="39" customHeight="1" x14ac:dyDescent="0.3">
      <c r="A37" s="18" t="s">
        <v>110</v>
      </c>
      <c r="B37" s="15">
        <v>219216</v>
      </c>
      <c r="C37" s="15">
        <f>B37/B42*100</f>
        <v>38.735327326733021</v>
      </c>
      <c r="D37" s="15">
        <v>288145</v>
      </c>
      <c r="E37" s="15">
        <f>D37/D42*100</f>
        <v>46.455668447645984</v>
      </c>
      <c r="F37" s="15">
        <v>249645</v>
      </c>
      <c r="G37" s="10">
        <f>F37/F42*100</f>
        <v>45.687634169507902</v>
      </c>
      <c r="H37" s="10">
        <f t="shared" si="2"/>
        <v>13.880829866433103</v>
      </c>
      <c r="I37" s="10">
        <f t="shared" si="3"/>
        <v>86.638671502195081</v>
      </c>
    </row>
    <row r="38" spans="1:9" ht="26.25" customHeight="1" x14ac:dyDescent="0.3">
      <c r="A38" s="3" t="s">
        <v>30</v>
      </c>
      <c r="B38" s="15">
        <v>19670</v>
      </c>
      <c r="C38" s="15">
        <f>B38/B42*100</f>
        <v>3.4756764493323411</v>
      </c>
      <c r="D38" s="15">
        <v>23810</v>
      </c>
      <c r="E38" s="15">
        <f>D38/D42*100</f>
        <v>3.8387251756527121</v>
      </c>
      <c r="F38" s="15">
        <v>16764</v>
      </c>
      <c r="G38" s="10">
        <f>F38/F42*100</f>
        <v>3.0679865377541327</v>
      </c>
      <c r="H38" s="10"/>
      <c r="I38" s="10"/>
    </row>
    <row r="39" spans="1:9" ht="26.25" customHeight="1" x14ac:dyDescent="0.3">
      <c r="A39" s="3" t="s">
        <v>31</v>
      </c>
      <c r="B39" s="15">
        <v>-471</v>
      </c>
      <c r="C39" s="15">
        <f>B39/B42*100</f>
        <v>-8.3225399473082495E-2</v>
      </c>
      <c r="D39" s="15">
        <v>78</v>
      </c>
      <c r="E39" s="15">
        <f>D39/D42*100</f>
        <v>1.2575412167194943E-2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3">
      <c r="A40" s="3" t="s">
        <v>32</v>
      </c>
      <c r="B40" s="15">
        <v>3</v>
      </c>
      <c r="C40" s="15">
        <f>B40/B42*100</f>
        <v>5.3009808581581214E-4</v>
      </c>
      <c r="D40" s="15">
        <v>396</v>
      </c>
      <c r="E40" s="15">
        <f>D40/D42*100</f>
        <v>6.384440023345124E-2</v>
      </c>
      <c r="F40" s="15">
        <v>396</v>
      </c>
      <c r="G40" s="10">
        <f>F40/F42*100</f>
        <v>7.2472122939073999E-2</v>
      </c>
      <c r="H40" s="10"/>
      <c r="I40" s="10"/>
    </row>
    <row r="41" spans="1:9" ht="39" customHeight="1" x14ac:dyDescent="0.3">
      <c r="A41" s="3" t="s">
        <v>33</v>
      </c>
      <c r="B41" s="15">
        <v>-143</v>
      </c>
      <c r="C41" s="15">
        <f>B41/B42*100</f>
        <v>-2.5268008757220382E-2</v>
      </c>
      <c r="D41" s="15">
        <v>-1178</v>
      </c>
      <c r="E41" s="15">
        <f>D41/D42*100</f>
        <v>-0.18992096837122618</v>
      </c>
      <c r="F41" s="15">
        <v>-1177</v>
      </c>
      <c r="G41" s="10">
        <f>F41/F42*100</f>
        <v>-0.21540325429113663</v>
      </c>
      <c r="H41" s="10">
        <f t="shared" si="2"/>
        <v>723.07692307692298</v>
      </c>
      <c r="I41" s="10"/>
    </row>
    <row r="42" spans="1:9" s="14" customFormat="1" ht="15" customHeight="1" x14ac:dyDescent="0.3">
      <c r="A42" s="12" t="s">
        <v>34</v>
      </c>
      <c r="B42" s="16">
        <f t="shared" ref="B42" si="8">B8+B31</f>
        <v>565933</v>
      </c>
      <c r="C42" s="13">
        <f>C31+C8</f>
        <v>100</v>
      </c>
      <c r="D42" s="16">
        <f>D8+D31</f>
        <v>620258</v>
      </c>
      <c r="E42" s="16">
        <f>SUM(E8,E31)</f>
        <v>100</v>
      </c>
      <c r="F42" s="16">
        <f>F8+F31</f>
        <v>546417</v>
      </c>
      <c r="G42" s="13">
        <f>G31+G8</f>
        <v>100</v>
      </c>
      <c r="H42" s="10">
        <f t="shared" si="2"/>
        <v>-3.4484647475937891</v>
      </c>
      <c r="I42" s="10">
        <f t="shared" si="3"/>
        <v>88.095115258489216</v>
      </c>
    </row>
    <row r="43" spans="1:9" ht="26.25" customHeight="1" x14ac:dyDescent="0.3">
      <c r="A43" s="3" t="s">
        <v>35</v>
      </c>
      <c r="B43" s="17">
        <f>SUM(B44:B49)</f>
        <v>49480.1</v>
      </c>
      <c r="C43" s="9">
        <f>B43/B87*100</f>
        <v>9.192620874452798</v>
      </c>
      <c r="D43" s="17">
        <f>SUM(D44:D49)</f>
        <v>65846.099999999991</v>
      </c>
      <c r="E43" s="9">
        <f>D43/D87*100</f>
        <v>10.507914196721718</v>
      </c>
      <c r="F43" s="17">
        <f>SUM(F44:F49)</f>
        <v>52292.100000000006</v>
      </c>
      <c r="G43" s="9">
        <f>F43/F87*100</f>
        <v>9.9887394808700147</v>
      </c>
      <c r="H43" s="9">
        <f>F43/B43*100-100</f>
        <v>5.6830927989232265</v>
      </c>
      <c r="I43" s="10">
        <f t="shared" ref="I43:I72" si="9">F43/D43*100</f>
        <v>79.415637372600685</v>
      </c>
    </row>
    <row r="44" spans="1:9" ht="78" customHeight="1" x14ac:dyDescent="0.3">
      <c r="A44" s="3" t="s">
        <v>36</v>
      </c>
      <c r="B44" s="17">
        <v>249.7</v>
      </c>
      <c r="C44" s="9">
        <f>B44/B87*100</f>
        <v>4.6390315143883372E-2</v>
      </c>
      <c r="D44" s="17">
        <v>288.7</v>
      </c>
      <c r="E44" s="9">
        <f>D44/D87*100</f>
        <v>4.6071594651673528E-2</v>
      </c>
      <c r="F44" s="17">
        <v>240.9</v>
      </c>
      <c r="G44" s="9">
        <f>F44/F87*100</f>
        <v>4.6016269014661611E-2</v>
      </c>
      <c r="H44" s="9">
        <f>F44/B44*100-100</f>
        <v>-3.5242290748898597</v>
      </c>
      <c r="I44" s="10">
        <f t="shared" si="9"/>
        <v>83.443020436439213</v>
      </c>
    </row>
    <row r="45" spans="1:9" ht="111.75" customHeight="1" x14ac:dyDescent="0.3">
      <c r="A45" s="3" t="s">
        <v>37</v>
      </c>
      <c r="B45" s="17">
        <v>16541.5</v>
      </c>
      <c r="C45" s="9">
        <f>B45/B87*100</f>
        <v>3.0731493710554538</v>
      </c>
      <c r="D45" s="17">
        <v>23875.3</v>
      </c>
      <c r="E45" s="9">
        <f>D45/D87*100</f>
        <v>3.8100905569348837</v>
      </c>
      <c r="F45" s="17">
        <v>19628.8</v>
      </c>
      <c r="G45" s="9">
        <f>F45/F87*100</f>
        <v>3.7494567921751334</v>
      </c>
      <c r="H45" s="9">
        <f>F45/B45*100-100</f>
        <v>18.663966387570639</v>
      </c>
      <c r="I45" s="10">
        <f t="shared" si="9"/>
        <v>82.213836056510274</v>
      </c>
    </row>
    <row r="46" spans="1:9" ht="15" customHeight="1" x14ac:dyDescent="0.3">
      <c r="A46" s="3" t="s">
        <v>38</v>
      </c>
      <c r="B46" s="17">
        <v>0.3</v>
      </c>
      <c r="C46" s="9">
        <f>B46/B87*100</f>
        <v>5.5735260485242331E-5</v>
      </c>
      <c r="D46" s="17">
        <v>1.6</v>
      </c>
      <c r="E46" s="9">
        <f>D46/D87*100</f>
        <v>2.5533270329988793E-4</v>
      </c>
      <c r="F46" s="17">
        <v>1.6</v>
      </c>
      <c r="G46" s="9">
        <f>F46/F87*100</f>
        <v>3.056290179471091E-4</v>
      </c>
      <c r="H46" s="9">
        <f t="shared" ref="H46:H48" si="10">F46/B46*100-100</f>
        <v>433.33333333333337</v>
      </c>
      <c r="I46" s="10">
        <f t="shared" si="9"/>
        <v>100</v>
      </c>
    </row>
    <row r="47" spans="1:9" ht="64.5" customHeight="1" x14ac:dyDescent="0.3">
      <c r="A47" s="3" t="s">
        <v>39</v>
      </c>
      <c r="B47" s="17">
        <v>6221.3</v>
      </c>
      <c r="C47" s="9">
        <f>B47/B87*100</f>
        <v>1.1558192535227938</v>
      </c>
      <c r="D47" s="17">
        <v>9121.7999999999993</v>
      </c>
      <c r="E47" s="9">
        <f>D47/D87*100</f>
        <v>1.4556836581005734</v>
      </c>
      <c r="F47" s="17">
        <v>7110.1</v>
      </c>
      <c r="G47" s="9">
        <f>F47/F87*100</f>
        <v>1.3581580503160877</v>
      </c>
      <c r="H47" s="9">
        <f t="shared" si="10"/>
        <v>14.286403163325986</v>
      </c>
      <c r="I47" s="10">
        <f t="shared" si="9"/>
        <v>77.946238680962097</v>
      </c>
    </row>
    <row r="48" spans="1:9" ht="15" customHeight="1" x14ac:dyDescent="0.3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1.5958293956242996E-2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 x14ac:dyDescent="0.3">
      <c r="A49" s="3" t="s">
        <v>41</v>
      </c>
      <c r="B49" s="17">
        <v>26467.3</v>
      </c>
      <c r="C49" s="9">
        <f>B49/B87*100</f>
        <v>4.917206199470181</v>
      </c>
      <c r="D49" s="17">
        <v>32458.7</v>
      </c>
      <c r="E49" s="9">
        <f>D49/D87*100</f>
        <v>5.1798547603750453</v>
      </c>
      <c r="F49" s="17">
        <v>25310.7</v>
      </c>
      <c r="G49" s="9">
        <f>F49/F87*100</f>
        <v>4.8348027403461833</v>
      </c>
      <c r="H49" s="9">
        <f>F49/B49*100-100</f>
        <v>-4.3699206190279938</v>
      </c>
      <c r="I49" s="10">
        <f t="shared" si="9"/>
        <v>77.97816918114404</v>
      </c>
    </row>
    <row r="50" spans="1:9" ht="15" customHeight="1" x14ac:dyDescent="0.3">
      <c r="A50" s="3" t="s">
        <v>42</v>
      </c>
      <c r="B50" s="17">
        <f>B51</f>
        <v>1583.6</v>
      </c>
      <c r="C50" s="9">
        <f>B50/B87*100</f>
        <v>0.29420786168143254</v>
      </c>
      <c r="D50" s="17">
        <f>D51</f>
        <v>1783.4</v>
      </c>
      <c r="E50" s="9">
        <f>D50/D87*100</f>
        <v>0.2846002144156376</v>
      </c>
      <c r="F50" s="17">
        <f>F51</f>
        <v>1783.4</v>
      </c>
      <c r="G50" s="9">
        <f>F50/F87*100</f>
        <v>0.34066174412929645</v>
      </c>
      <c r="H50" s="9">
        <f>F50/B50*100-100</f>
        <v>12.616822429906563</v>
      </c>
      <c r="I50" s="10">
        <f t="shared" si="9"/>
        <v>100</v>
      </c>
    </row>
    <row r="51" spans="1:9" ht="26.25" customHeight="1" x14ac:dyDescent="0.3">
      <c r="A51" s="3" t="s">
        <v>43</v>
      </c>
      <c r="B51" s="17">
        <v>1583.6</v>
      </c>
      <c r="C51" s="9">
        <f>B51/B87*100</f>
        <v>0.29420786168143254</v>
      </c>
      <c r="D51" s="17">
        <v>1783.4</v>
      </c>
      <c r="E51" s="9">
        <f>D51/D87*100</f>
        <v>0.2846002144156376</v>
      </c>
      <c r="F51" s="17">
        <v>1783.4</v>
      </c>
      <c r="G51" s="9">
        <f>F51/F87*100</f>
        <v>0.34066174412929645</v>
      </c>
      <c r="H51" s="9">
        <f t="shared" ref="H51:H100" si="11">F51/B51*100-100</f>
        <v>12.616822429906563</v>
      </c>
      <c r="I51" s="10">
        <f t="shared" si="9"/>
        <v>100</v>
      </c>
    </row>
    <row r="52" spans="1:9" ht="51.75" customHeight="1" x14ac:dyDescent="0.3">
      <c r="A52" s="3" t="s">
        <v>44</v>
      </c>
      <c r="B52" s="17">
        <f>B54</f>
        <v>1194.8</v>
      </c>
      <c r="C52" s="9">
        <f>B52/B87*100</f>
        <v>0.22197496409255849</v>
      </c>
      <c r="D52" s="17">
        <f>SUM(D53:D54)</f>
        <v>1593.4</v>
      </c>
      <c r="E52" s="9">
        <f>D52/D87*100</f>
        <v>0.25427945589877587</v>
      </c>
      <c r="F52" s="17">
        <f>SUM(F53:F54)</f>
        <v>1372.8</v>
      </c>
      <c r="G52" s="9">
        <f>F52/F87*100</f>
        <v>0.26222969739861957</v>
      </c>
      <c r="H52" s="9">
        <f t="shared" si="11"/>
        <v>14.897890860395037</v>
      </c>
      <c r="I52" s="10">
        <f t="shared" si="9"/>
        <v>86.155390987824759</v>
      </c>
    </row>
    <row r="53" spans="1:9" ht="20.25" customHeight="1" x14ac:dyDescent="0.3">
      <c r="A53" s="3" t="s">
        <v>111</v>
      </c>
      <c r="B53" s="17">
        <v>0</v>
      </c>
      <c r="C53" s="9">
        <f>B53/B87*100</f>
        <v>0</v>
      </c>
      <c r="D53" s="17">
        <v>0</v>
      </c>
      <c r="E53" s="9">
        <f>D53/D87*100</f>
        <v>0</v>
      </c>
      <c r="F53" s="17">
        <v>0</v>
      </c>
      <c r="G53" s="9">
        <f>F53/F87*100</f>
        <v>0</v>
      </c>
      <c r="H53" s="9" t="e">
        <f t="shared" si="11"/>
        <v>#DIV/0!</v>
      </c>
      <c r="I53" s="10" t="e">
        <f t="shared" si="9"/>
        <v>#DIV/0!</v>
      </c>
    </row>
    <row r="54" spans="1:9" ht="66" customHeight="1" x14ac:dyDescent="0.3">
      <c r="A54" s="3" t="s">
        <v>102</v>
      </c>
      <c r="B54" s="17">
        <v>1194.8</v>
      </c>
      <c r="C54" s="9">
        <f>B54/B87*100</f>
        <v>0.22197496409255849</v>
      </c>
      <c r="D54" s="17">
        <v>1593.4</v>
      </c>
      <c r="E54" s="9">
        <f>D54/D87*100</f>
        <v>0.25427945589877587</v>
      </c>
      <c r="F54" s="17">
        <v>1372.8</v>
      </c>
      <c r="G54" s="9">
        <f>F54/F87*100</f>
        <v>0.26222969739861957</v>
      </c>
      <c r="H54" s="9">
        <f t="shared" si="11"/>
        <v>14.897890860395037</v>
      </c>
      <c r="I54" s="10">
        <f t="shared" si="9"/>
        <v>86.155390987824759</v>
      </c>
    </row>
    <row r="55" spans="1:9" ht="26.25" customHeight="1" x14ac:dyDescent="0.3">
      <c r="A55" s="3" t="s">
        <v>45</v>
      </c>
      <c r="B55" s="17">
        <f>SUM(B56:B58)</f>
        <v>10728.6</v>
      </c>
      <c r="C55" s="9">
        <f>B55/B87*100</f>
        <v>1.9932043854732364</v>
      </c>
      <c r="D55" s="17">
        <f>SUM(D56:D58)</f>
        <v>5748.9</v>
      </c>
      <c r="E55" s="9">
        <f>D55/D87*100</f>
        <v>0.91742636125045351</v>
      </c>
      <c r="F55" s="17">
        <f>SUM(F56:F58)</f>
        <v>2937.1</v>
      </c>
      <c r="G55" s="9">
        <f>F55/F87*100</f>
        <v>0.56103936788278375</v>
      </c>
      <c r="H55" s="9">
        <f t="shared" si="11"/>
        <v>-72.623641481647184</v>
      </c>
      <c r="I55" s="10">
        <f t="shared" si="9"/>
        <v>51.089773695837472</v>
      </c>
    </row>
    <row r="56" spans="1:9" ht="26.25" customHeight="1" x14ac:dyDescent="0.3">
      <c r="A56" s="3" t="s">
        <v>46</v>
      </c>
      <c r="B56" s="17">
        <v>1136.0999999999999</v>
      </c>
      <c r="C56" s="9">
        <f>B56/B87*100</f>
        <v>0.2110694314576127</v>
      </c>
      <c r="D56" s="17">
        <v>1122.3</v>
      </c>
      <c r="E56" s="9">
        <f>D56/D87*100</f>
        <v>0.17909993307091515</v>
      </c>
      <c r="F56" s="17">
        <v>306.10000000000002</v>
      </c>
      <c r="G56" s="9">
        <f>F56/F87*100</f>
        <v>5.8470651496006304E-2</v>
      </c>
      <c r="H56" s="9">
        <f t="shared" si="11"/>
        <v>-73.056949212217233</v>
      </c>
      <c r="I56" s="10">
        <f t="shared" si="9"/>
        <v>27.274347322462805</v>
      </c>
    </row>
    <row r="57" spans="1:9" ht="26.25" customHeight="1" x14ac:dyDescent="0.3">
      <c r="A57" s="3" t="s">
        <v>47</v>
      </c>
      <c r="B57" s="17">
        <v>8877.7999999999993</v>
      </c>
      <c r="C57" s="9">
        <f>B57/B87*100</f>
        <v>1.6493549851196145</v>
      </c>
      <c r="D57" s="17">
        <v>3265.2</v>
      </c>
      <c r="E57" s="9">
        <f>D57/D87*100</f>
        <v>0.52107021425924627</v>
      </c>
      <c r="F57" s="17">
        <v>1415.9</v>
      </c>
      <c r="G57" s="9">
        <f>F57/F87*100</f>
        <v>0.27046257906956983</v>
      </c>
      <c r="H57" s="9">
        <f t="shared" si="11"/>
        <v>-84.051228908062811</v>
      </c>
      <c r="I57" s="10">
        <f t="shared" si="9"/>
        <v>43.36334680877129</v>
      </c>
    </row>
    <row r="58" spans="1:9" ht="26.25" customHeight="1" x14ac:dyDescent="0.3">
      <c r="A58" s="3" t="s">
        <v>48</v>
      </c>
      <c r="B58" s="17">
        <v>714.7</v>
      </c>
      <c r="C58" s="9">
        <f>B58/B87*100</f>
        <v>0.13277996889600899</v>
      </c>
      <c r="D58" s="17">
        <v>1361.4</v>
      </c>
      <c r="E58" s="9">
        <f>D58/D87*100</f>
        <v>0.21725621392029215</v>
      </c>
      <c r="F58" s="17">
        <v>1215.0999999999999</v>
      </c>
      <c r="G58" s="9">
        <f>F58/F87*100</f>
        <v>0.23210613731720764</v>
      </c>
      <c r="H58" s="9">
        <f t="shared" si="11"/>
        <v>70.01539107317754</v>
      </c>
      <c r="I58" s="10">
        <f t="shared" si="9"/>
        <v>89.253709416776843</v>
      </c>
    </row>
    <row r="59" spans="1:9" ht="26.25" customHeight="1" x14ac:dyDescent="0.3">
      <c r="A59" s="3" t="s">
        <v>49</v>
      </c>
      <c r="B59" s="17">
        <f>SUM(B60:B62)</f>
        <v>4918</v>
      </c>
      <c r="C59" s="9">
        <f>B59/B87*100</f>
        <v>0.91368670355473935</v>
      </c>
      <c r="D59" s="17">
        <f>SUM(D60:D62)</f>
        <v>16778.7</v>
      </c>
      <c r="E59" s="9">
        <f>D59/D87*100</f>
        <v>2.677594268036144</v>
      </c>
      <c r="F59" s="17">
        <f>SUM(F60:F62)</f>
        <v>14120.300000000001</v>
      </c>
      <c r="G59" s="9">
        <f>F59/F87*100</f>
        <v>2.6972333888241029</v>
      </c>
      <c r="H59" s="9">
        <f t="shared" si="11"/>
        <v>187.11468076453843</v>
      </c>
      <c r="I59" s="10">
        <f t="shared" si="9"/>
        <v>84.156102677799836</v>
      </c>
    </row>
    <row r="60" spans="1:9" ht="15" customHeight="1" x14ac:dyDescent="0.3">
      <c r="A60" s="3" t="s">
        <v>50</v>
      </c>
      <c r="B60" s="17">
        <v>1674.7</v>
      </c>
      <c r="C60" s="9">
        <f>B60/B87*100</f>
        <v>0.31113280244878444</v>
      </c>
      <c r="D60" s="17">
        <v>14162.4</v>
      </c>
      <c r="E60" s="9">
        <f>D60/D87*100</f>
        <v>2.260077423258958</v>
      </c>
      <c r="F60" s="17">
        <v>12325.1</v>
      </c>
      <c r="G60" s="9">
        <f>F60/F87*100</f>
        <v>2.3543176306874463</v>
      </c>
      <c r="H60" s="9">
        <f t="shared" si="11"/>
        <v>635.95867916641794</v>
      </c>
      <c r="I60" s="10">
        <f t="shared" si="9"/>
        <v>87.026916341862972</v>
      </c>
    </row>
    <row r="61" spans="1:9" ht="15" customHeight="1" x14ac:dyDescent="0.3">
      <c r="A61" s="3" t="s">
        <v>51</v>
      </c>
      <c r="B61" s="17">
        <v>1727.5</v>
      </c>
      <c r="C61" s="9">
        <f>B61/B87*100</f>
        <v>0.32094220829418713</v>
      </c>
      <c r="D61" s="17">
        <v>1000</v>
      </c>
      <c r="E61" s="9">
        <f>D61/D87*100</f>
        <v>0.15958293956242997</v>
      </c>
      <c r="F61" s="17">
        <v>1000</v>
      </c>
      <c r="G61" s="9">
        <f>F61/F87*100</f>
        <v>0.19101813621694316</v>
      </c>
      <c r="H61" s="9">
        <f t="shared" si="11"/>
        <v>-42.112879884225762</v>
      </c>
      <c r="I61" s="10">
        <f t="shared" si="9"/>
        <v>100</v>
      </c>
    </row>
    <row r="62" spans="1:9" ht="15" customHeight="1" x14ac:dyDescent="0.3">
      <c r="A62" s="3" t="s">
        <v>52</v>
      </c>
      <c r="B62" s="17">
        <v>1515.8</v>
      </c>
      <c r="C62" s="9">
        <f>B62/B87*100</f>
        <v>0.28161169281176779</v>
      </c>
      <c r="D62" s="17">
        <v>1616.3</v>
      </c>
      <c r="E62" s="9">
        <f>D62/D87*100</f>
        <v>0.25793390521475551</v>
      </c>
      <c r="F62" s="17">
        <v>795.2</v>
      </c>
      <c r="G62" s="9">
        <f>F62/F87*100</f>
        <v>0.1518976219197132</v>
      </c>
      <c r="H62" s="9">
        <f t="shared" si="11"/>
        <v>-47.539253199630551</v>
      </c>
      <c r="I62" s="10">
        <f t="shared" si="9"/>
        <v>49.198787353832834</v>
      </c>
    </row>
    <row r="63" spans="1:9" ht="15" customHeight="1" x14ac:dyDescent="0.3">
      <c r="A63" s="3" t="s">
        <v>53</v>
      </c>
      <c r="B63" s="17">
        <f>SUM(B64:B69)</f>
        <v>402406.6</v>
      </c>
      <c r="C63" s="9">
        <f>B63/B87*100</f>
        <v>74.7607889066024</v>
      </c>
      <c r="D63" s="17">
        <f>SUM(D64:D69)</f>
        <v>467171.1</v>
      </c>
      <c r="E63" s="9">
        <f>D63/D87*100</f>
        <v>74.552537416613916</v>
      </c>
      <c r="F63" s="17">
        <f>SUM(F64:F69)</f>
        <v>394664.69999999995</v>
      </c>
      <c r="G63" s="9">
        <f>F63/F87*100</f>
        <v>75.388115424619002</v>
      </c>
      <c r="H63" s="9">
        <f t="shared" si="11"/>
        <v>-1.9238998565132874</v>
      </c>
      <c r="I63" s="10">
        <f t="shared" si="9"/>
        <v>84.479690631548053</v>
      </c>
    </row>
    <row r="64" spans="1:9" ht="15" customHeight="1" x14ac:dyDescent="0.3">
      <c r="A64" s="3" t="s">
        <v>54</v>
      </c>
      <c r="B64" s="17">
        <v>117607</v>
      </c>
      <c r="C64" s="9">
        <f>B64/B87*100</f>
        <v>21.849522599626319</v>
      </c>
      <c r="D64" s="17">
        <v>160645.20000000001</v>
      </c>
      <c r="E64" s="9">
        <f>D64/D87*100</f>
        <v>25.636233242594475</v>
      </c>
      <c r="F64" s="17">
        <v>134351.79999999999</v>
      </c>
      <c r="G64" s="9">
        <f>F64/F87*100</f>
        <v>25.663630433391504</v>
      </c>
      <c r="H64" s="9">
        <f t="shared" si="11"/>
        <v>14.237928014488929</v>
      </c>
      <c r="I64" s="10">
        <f t="shared" si="9"/>
        <v>83.632626433905273</v>
      </c>
    </row>
    <row r="65" spans="1:9" ht="15" customHeight="1" x14ac:dyDescent="0.3">
      <c r="A65" s="3" t="s">
        <v>55</v>
      </c>
      <c r="B65" s="17">
        <v>255013</v>
      </c>
      <c r="C65" s="9">
        <f>B65/B87*100</f>
        <v>47.377386607077007</v>
      </c>
      <c r="D65" s="17">
        <v>270351</v>
      </c>
      <c r="E65" s="9">
        <f>D65/D87*100</f>
        <v>43.143407293642497</v>
      </c>
      <c r="F65" s="17">
        <v>231415.8</v>
      </c>
      <c r="G65" s="9">
        <f>F65/F87*100</f>
        <v>44.204614807152879</v>
      </c>
      <c r="H65" s="9">
        <f t="shared" si="11"/>
        <v>-9.2533321830651829</v>
      </c>
      <c r="I65" s="10">
        <f t="shared" si="9"/>
        <v>85.598277794422799</v>
      </c>
    </row>
    <row r="66" spans="1:9" ht="26.25" customHeight="1" x14ac:dyDescent="0.3">
      <c r="A66" s="3" t="s">
        <v>56</v>
      </c>
      <c r="B66" s="17">
        <v>28153.599999999999</v>
      </c>
      <c r="C66" s="9">
        <f>B66/B87*100</f>
        <v>5.2304940986577284</v>
      </c>
      <c r="D66" s="17">
        <v>33856.800000000003</v>
      </c>
      <c r="E66" s="9">
        <f>D66/D87*100</f>
        <v>5.4029676681772791</v>
      </c>
      <c r="F66" s="17">
        <v>27484.1</v>
      </c>
      <c r="G66" s="9">
        <f>F66/F87*100</f>
        <v>5.2499615576000869</v>
      </c>
      <c r="H66" s="9">
        <f t="shared" si="11"/>
        <v>-2.3780262559672707</v>
      </c>
      <c r="I66" s="10">
        <f t="shared" si="9"/>
        <v>81.177488717185312</v>
      </c>
    </row>
    <row r="67" spans="1:9" ht="36.75" customHeight="1" x14ac:dyDescent="0.3">
      <c r="A67" s="3" t="s">
        <v>57</v>
      </c>
      <c r="B67" s="17">
        <v>125.7</v>
      </c>
      <c r="C67" s="9">
        <f>B67/B87*100</f>
        <v>2.3353074143316537E-2</v>
      </c>
      <c r="D67" s="17">
        <v>58</v>
      </c>
      <c r="E67" s="9">
        <f>D67/D87*100</f>
        <v>9.2558104946209377E-3</v>
      </c>
      <c r="F67" s="17">
        <v>25.4</v>
      </c>
      <c r="G67" s="9">
        <f>F67/F87*100</f>
        <v>4.8518606599103559E-3</v>
      </c>
      <c r="H67" s="9">
        <f t="shared" si="11"/>
        <v>-79.793158313444707</v>
      </c>
      <c r="I67" s="10">
        <f t="shared" si="9"/>
        <v>43.793103448275858</v>
      </c>
    </row>
    <row r="68" spans="1:9" ht="15" customHeight="1" x14ac:dyDescent="0.3">
      <c r="A68" s="3" t="s">
        <v>58</v>
      </c>
      <c r="B68" s="17">
        <v>143</v>
      </c>
      <c r="C68" s="9">
        <f>B68/B87*100</f>
        <v>2.6567140831298845E-2</v>
      </c>
      <c r="D68" s="17">
        <v>406.3</v>
      </c>
      <c r="E68" s="9">
        <f>D68/D87*100</f>
        <v>6.4838548344215291E-2</v>
      </c>
      <c r="F68" s="17">
        <v>187.6</v>
      </c>
      <c r="G68" s="9">
        <f>F68/F87*100</f>
        <v>3.5835002354298533E-2</v>
      </c>
      <c r="H68" s="9">
        <f t="shared" si="11"/>
        <v>31.188811188811172</v>
      </c>
      <c r="I68" s="10">
        <f t="shared" si="9"/>
        <v>46.172778734924933</v>
      </c>
    </row>
    <row r="69" spans="1:9" ht="26.25" customHeight="1" x14ac:dyDescent="0.3">
      <c r="A69" s="3" t="s">
        <v>59</v>
      </c>
      <c r="B69" s="17">
        <v>1364.3</v>
      </c>
      <c r="C69" s="9">
        <f>B69/B87*100</f>
        <v>0.25346538626672038</v>
      </c>
      <c r="D69" s="17">
        <v>1853.8</v>
      </c>
      <c r="E69" s="9">
        <f>D69/D87*100</f>
        <v>0.29583485336083265</v>
      </c>
      <c r="F69" s="17">
        <v>1200</v>
      </c>
      <c r="G69" s="9">
        <f>F69/F87*100</f>
        <v>0.2292217634603318</v>
      </c>
      <c r="H69" s="9">
        <f t="shared" si="11"/>
        <v>-12.042805834493876</v>
      </c>
      <c r="I69" s="10">
        <f t="shared" si="9"/>
        <v>64.731902039054916</v>
      </c>
    </row>
    <row r="70" spans="1:9" ht="26.25" customHeight="1" x14ac:dyDescent="0.3">
      <c r="A70" s="3" t="s">
        <v>60</v>
      </c>
      <c r="B70" s="17">
        <f>B71</f>
        <v>12824.5</v>
      </c>
      <c r="C70" s="9">
        <f>B70/B87*100</f>
        <v>2.3825894936433012</v>
      </c>
      <c r="D70" s="17">
        <f>D71</f>
        <v>19207.8</v>
      </c>
      <c r="E70" s="9">
        <f>D70/D87*100</f>
        <v>3.0652371865272423</v>
      </c>
      <c r="F70" s="17">
        <f>F71</f>
        <v>15761.1</v>
      </c>
      <c r="G70" s="9">
        <f>F70/F87*100</f>
        <v>3.0106559467288632</v>
      </c>
      <c r="H70" s="9">
        <f t="shared" si="11"/>
        <v>22.89835861047213</v>
      </c>
      <c r="I70" s="10">
        <f t="shared" si="9"/>
        <v>82.055727360759704</v>
      </c>
    </row>
    <row r="71" spans="1:9" ht="15" customHeight="1" x14ac:dyDescent="0.3">
      <c r="A71" s="3" t="s">
        <v>61</v>
      </c>
      <c r="B71" s="17">
        <v>12824.5</v>
      </c>
      <c r="C71" s="9">
        <f>B71/B87*100</f>
        <v>2.3825894936433012</v>
      </c>
      <c r="D71" s="17">
        <v>19207.8</v>
      </c>
      <c r="E71" s="9">
        <f>D71/D87*100</f>
        <v>3.0652371865272423</v>
      </c>
      <c r="F71" s="17">
        <v>15761.1</v>
      </c>
      <c r="G71" s="9">
        <f>F71/F87*100</f>
        <v>3.0106559467288632</v>
      </c>
      <c r="H71" s="9">
        <f t="shared" si="11"/>
        <v>22.89835861047213</v>
      </c>
      <c r="I71" s="10">
        <f t="shared" si="9"/>
        <v>82.055727360759704</v>
      </c>
    </row>
    <row r="72" spans="1:9" ht="15" customHeight="1" x14ac:dyDescent="0.3">
      <c r="A72" s="3" t="s">
        <v>62</v>
      </c>
      <c r="B72" s="17">
        <f>SUM(B73:B76)</f>
        <v>24530</v>
      </c>
      <c r="C72" s="9">
        <f>B72/B87*100</f>
        <v>4.5572864656766479</v>
      </c>
      <c r="D72" s="17">
        <f>SUM(D73:D76)</f>
        <v>22151.199999999997</v>
      </c>
      <c r="E72" s="9">
        <f>D72/D87*100</f>
        <v>3.5349536108352981</v>
      </c>
      <c r="F72" s="17">
        <f>SUM(F73:F76)</f>
        <v>17874.500000000004</v>
      </c>
      <c r="G72" s="9">
        <f>F72/F87*100</f>
        <v>3.414353675809751</v>
      </c>
      <c r="H72" s="9">
        <f t="shared" si="11"/>
        <v>-27.132083163473283</v>
      </c>
      <c r="I72" s="10">
        <f t="shared" si="9"/>
        <v>80.693145292354401</v>
      </c>
    </row>
    <row r="73" spans="1:9" ht="15" customHeight="1" x14ac:dyDescent="0.3">
      <c r="A73" s="3" t="s">
        <v>63</v>
      </c>
      <c r="B73" s="17">
        <v>2011.4</v>
      </c>
      <c r="C73" s="9">
        <f>B73/B87*100</f>
        <v>0.37368634313338811</v>
      </c>
      <c r="D73" s="17">
        <v>2190</v>
      </c>
      <c r="E73" s="9">
        <f>D73/D87*100</f>
        <v>0.34948663764172161</v>
      </c>
      <c r="F73" s="17">
        <v>2010.2</v>
      </c>
      <c r="G73" s="9">
        <f>F73/F87*100</f>
        <v>0.38398465742329912</v>
      </c>
      <c r="H73" s="9">
        <f t="shared" si="11"/>
        <v>-5.965993835140182E-2</v>
      </c>
      <c r="I73" s="10">
        <f t="shared" ref="I73:I100" si="12">F73/D73*100</f>
        <v>91.789954337899545</v>
      </c>
    </row>
    <row r="74" spans="1:9" ht="26.25" customHeight="1" x14ac:dyDescent="0.3">
      <c r="A74" s="3" t="s">
        <v>64</v>
      </c>
      <c r="B74" s="17">
        <v>14666.7</v>
      </c>
      <c r="C74" s="9">
        <f>B74/B87*100</f>
        <v>2.7248411498630127</v>
      </c>
      <c r="D74" s="17">
        <v>9809.7999999999993</v>
      </c>
      <c r="E74" s="9">
        <f>D74/D87*100</f>
        <v>1.5654767205195252</v>
      </c>
      <c r="F74" s="17">
        <v>6782.6</v>
      </c>
      <c r="G74" s="9">
        <f>F74/F87*100</f>
        <v>1.2955996107050387</v>
      </c>
      <c r="H74" s="9">
        <f t="shared" si="11"/>
        <v>-53.755105102033859</v>
      </c>
      <c r="I74" s="10">
        <f t="shared" si="12"/>
        <v>69.141063018614048</v>
      </c>
    </row>
    <row r="75" spans="1:9" ht="15" customHeight="1" x14ac:dyDescent="0.3">
      <c r="A75" s="3" t="s">
        <v>65</v>
      </c>
      <c r="B75" s="17">
        <v>6720.4</v>
      </c>
      <c r="C75" s="9">
        <f>B75/B87*100</f>
        <v>1.2485441485500752</v>
      </c>
      <c r="D75" s="17">
        <v>8813.2999999999993</v>
      </c>
      <c r="E75" s="9">
        <f>D75/D87*100</f>
        <v>1.406452321245564</v>
      </c>
      <c r="F75" s="17">
        <v>8123.8</v>
      </c>
      <c r="G75" s="9">
        <f>F75/F87*100</f>
        <v>1.5517931349992029</v>
      </c>
      <c r="H75" s="9">
        <f t="shared" si="11"/>
        <v>20.882685554431291</v>
      </c>
      <c r="I75" s="10">
        <f t="shared" si="12"/>
        <v>92.176596734480853</v>
      </c>
    </row>
    <row r="76" spans="1:9" ht="26.25" customHeight="1" x14ac:dyDescent="0.3">
      <c r="A76" s="3" t="s">
        <v>66</v>
      </c>
      <c r="B76" s="17">
        <v>1131.5</v>
      </c>
      <c r="C76" s="9">
        <f>B76/B87*100</f>
        <v>0.21021482413017234</v>
      </c>
      <c r="D76" s="17">
        <v>1338.1</v>
      </c>
      <c r="E76" s="9">
        <f>D76/D87*100</f>
        <v>0.21353793142848751</v>
      </c>
      <c r="F76" s="17">
        <v>957.9</v>
      </c>
      <c r="G76" s="9">
        <f>F76/F87*100</f>
        <v>0.18297627268220987</v>
      </c>
      <c r="H76" s="9">
        <f t="shared" si="11"/>
        <v>-15.342465753424662</v>
      </c>
      <c r="I76" s="10">
        <f t="shared" si="12"/>
        <v>71.586577983708239</v>
      </c>
    </row>
    <row r="77" spans="1:9" ht="26.25" customHeight="1" x14ac:dyDescent="0.3">
      <c r="A77" s="3" t="s">
        <v>67</v>
      </c>
      <c r="B77" s="17">
        <f>SUM(B78:B79)</f>
        <v>6439.5</v>
      </c>
      <c r="C77" s="9">
        <f>B77/B87*100</f>
        <v>1.1963573663157268</v>
      </c>
      <c r="D77" s="17">
        <f>SUM(D78:D79)</f>
        <v>8770.2999999999993</v>
      </c>
      <c r="E77" s="9">
        <f>D77/D87*100</f>
        <v>1.3995902548443793</v>
      </c>
      <c r="F77" s="17">
        <f>SUM(F78:F79)</f>
        <v>7386.3</v>
      </c>
      <c r="G77" s="9">
        <f>F77/F87*100</f>
        <v>1.4109172595392072</v>
      </c>
      <c r="H77" s="9">
        <f t="shared" si="11"/>
        <v>14.703004891684145</v>
      </c>
      <c r="I77" s="10">
        <f t="shared" si="12"/>
        <v>84.21946797715016</v>
      </c>
    </row>
    <row r="78" spans="1:9" ht="15" customHeight="1" x14ac:dyDescent="0.3">
      <c r="A78" s="3" t="s">
        <v>68</v>
      </c>
      <c r="B78" s="17">
        <v>298.39999999999998</v>
      </c>
      <c r="C78" s="9">
        <f>B78/B87*100</f>
        <v>5.5438005762654369E-2</v>
      </c>
      <c r="D78" s="17">
        <v>500</v>
      </c>
      <c r="E78" s="9">
        <f t="shared" ref="E78:G78" si="13">D78/D87*100</f>
        <v>7.9791469781214985E-2</v>
      </c>
      <c r="F78" s="17">
        <v>420.2</v>
      </c>
      <c r="G78" s="9">
        <f t="shared" si="13"/>
        <v>8.0265820838359508E-2</v>
      </c>
      <c r="H78" s="9">
        <f t="shared" si="11"/>
        <v>40.817694369973196</v>
      </c>
      <c r="I78" s="10">
        <f t="shared" si="12"/>
        <v>84.039999999999992</v>
      </c>
    </row>
    <row r="79" spans="1:9" ht="15" customHeight="1" x14ac:dyDescent="0.3">
      <c r="A79" s="3" t="s">
        <v>69</v>
      </c>
      <c r="B79" s="17">
        <v>6141.1</v>
      </c>
      <c r="C79" s="9">
        <f>B79/B87*100</f>
        <v>1.1409193605530725</v>
      </c>
      <c r="D79" s="17">
        <v>8270.2999999999993</v>
      </c>
      <c r="E79" s="9">
        <f t="shared" ref="E79:G79" si="14">D79/D87*100</f>
        <v>1.3197987850631643</v>
      </c>
      <c r="F79" s="17">
        <v>6966.1</v>
      </c>
      <c r="G79" s="9">
        <f t="shared" si="14"/>
        <v>1.3306514387008477</v>
      </c>
      <c r="H79" s="9">
        <f t="shared" si="11"/>
        <v>13.434075328524216</v>
      </c>
      <c r="I79" s="10">
        <f t="shared" si="12"/>
        <v>84.230318126307395</v>
      </c>
    </row>
    <row r="80" spans="1:9" ht="26.25" customHeight="1" x14ac:dyDescent="0.3">
      <c r="A80" s="3" t="s">
        <v>70</v>
      </c>
      <c r="B80" s="17">
        <f>B81</f>
        <v>1076.7</v>
      </c>
      <c r="C80" s="9">
        <f>B80/B87*100</f>
        <v>0.20003384988153475</v>
      </c>
      <c r="D80" s="17">
        <f>D81</f>
        <v>1150</v>
      </c>
      <c r="E80" s="9">
        <f t="shared" ref="E80:G80" si="15">D80/D87*100</f>
        <v>0.18352038049679445</v>
      </c>
      <c r="F80" s="17">
        <f>F81</f>
        <v>1053.8</v>
      </c>
      <c r="G80" s="9">
        <f t="shared" si="15"/>
        <v>0.20129491194541471</v>
      </c>
      <c r="H80" s="9">
        <f t="shared" si="11"/>
        <v>-2.1268691371784172</v>
      </c>
      <c r="I80" s="10">
        <f t="shared" si="12"/>
        <v>91.634782608695659</v>
      </c>
    </row>
    <row r="81" spans="1:9" ht="26.25" customHeight="1" x14ac:dyDescent="0.3">
      <c r="A81" s="3" t="s">
        <v>71</v>
      </c>
      <c r="B81" s="17">
        <v>1076.7</v>
      </c>
      <c r="C81" s="9">
        <f>B81/B87*100</f>
        <v>0.20003384988153475</v>
      </c>
      <c r="D81" s="17">
        <v>1150</v>
      </c>
      <c r="E81" s="9">
        <f t="shared" ref="E81:G81" si="16">D81/D87*100</f>
        <v>0.18352038049679445</v>
      </c>
      <c r="F81" s="17">
        <v>1053.8</v>
      </c>
      <c r="G81" s="9">
        <f t="shared" si="16"/>
        <v>0.20129491194541471</v>
      </c>
      <c r="H81" s="9">
        <f t="shared" si="11"/>
        <v>-2.1268691371784172</v>
      </c>
      <c r="I81" s="10">
        <f t="shared" si="12"/>
        <v>91.634782608695659</v>
      </c>
    </row>
    <row r="82" spans="1:9" ht="39" customHeight="1" x14ac:dyDescent="0.3">
      <c r="A82" s="3" t="s">
        <v>72</v>
      </c>
      <c r="B82" s="17">
        <f>B83</f>
        <v>56</v>
      </c>
      <c r="C82" s="9">
        <f>B82/B87*100</f>
        <v>1.0403915290578568E-2</v>
      </c>
      <c r="D82" s="17">
        <f>D83</f>
        <v>91</v>
      </c>
      <c r="E82" s="9">
        <f t="shared" ref="E82:G82" si="17">D82/D87*100</f>
        <v>1.4522047500181125E-2</v>
      </c>
      <c r="F82" s="17">
        <f>F83</f>
        <v>44.8</v>
      </c>
      <c r="G82" s="9">
        <f t="shared" si="17"/>
        <v>8.5576125025190533E-3</v>
      </c>
      <c r="H82" s="9">
        <f t="shared" si="11"/>
        <v>-20</v>
      </c>
      <c r="I82" s="10">
        <f t="shared" si="12"/>
        <v>49.230769230769226</v>
      </c>
    </row>
    <row r="83" spans="1:9" ht="39" customHeight="1" x14ac:dyDescent="0.3">
      <c r="A83" s="3" t="s">
        <v>73</v>
      </c>
      <c r="B83" s="17">
        <v>56</v>
      </c>
      <c r="C83" s="9">
        <f>B83/B87*100</f>
        <v>1.0403915290578568E-2</v>
      </c>
      <c r="D83" s="17">
        <v>91</v>
      </c>
      <c r="E83" s="9">
        <f t="shared" ref="E83:G83" si="18">D83/D87*100</f>
        <v>1.4522047500181125E-2</v>
      </c>
      <c r="F83" s="17">
        <v>44.8</v>
      </c>
      <c r="G83" s="9">
        <f t="shared" si="18"/>
        <v>8.5576125025190533E-3</v>
      </c>
      <c r="H83" s="9">
        <f t="shared" si="11"/>
        <v>-20</v>
      </c>
      <c r="I83" s="10">
        <f t="shared" si="12"/>
        <v>49.230769230769226</v>
      </c>
    </row>
    <row r="84" spans="1:9" ht="90" customHeight="1" x14ac:dyDescent="0.3">
      <c r="A84" s="3" t="s">
        <v>74</v>
      </c>
      <c r="B84" s="17">
        <f>SUM(B85:B86)</f>
        <v>23020.5</v>
      </c>
      <c r="C84" s="9">
        <f>B84/B87*100</f>
        <v>4.2768452133350703</v>
      </c>
      <c r="D84" s="17">
        <f>SUM(D85:D86)</f>
        <v>16341.5</v>
      </c>
      <c r="E84" s="9">
        <f t="shared" ref="E84:G84" si="19">D84/D87*100</f>
        <v>2.6078246068594488</v>
      </c>
      <c r="F84" s="17">
        <f>SUM(F85:F86)</f>
        <v>14219.599999999999</v>
      </c>
      <c r="G84" s="9">
        <f t="shared" si="19"/>
        <v>2.716201489750445</v>
      </c>
      <c r="H84" s="9">
        <f t="shared" si="11"/>
        <v>-38.230707412958019</v>
      </c>
      <c r="I84" s="10">
        <f t="shared" si="12"/>
        <v>87.015267876265938</v>
      </c>
    </row>
    <row r="85" spans="1:9" ht="64.5" customHeight="1" x14ac:dyDescent="0.3">
      <c r="A85" s="3" t="s">
        <v>75</v>
      </c>
      <c r="B85" s="17">
        <v>11187</v>
      </c>
      <c r="C85" s="9">
        <f>B85/B87*100</f>
        <v>2.0783678634946865</v>
      </c>
      <c r="D85" s="17">
        <v>12493</v>
      </c>
      <c r="E85" s="9">
        <f t="shared" ref="E85:G85" si="20">D85/D87*100</f>
        <v>1.9936696639534373</v>
      </c>
      <c r="F85" s="17">
        <v>11499.4</v>
      </c>
      <c r="G85" s="9">
        <f t="shared" si="20"/>
        <v>2.1965939556131162</v>
      </c>
      <c r="H85" s="9">
        <f t="shared" si="11"/>
        <v>2.7925270403146527</v>
      </c>
      <c r="I85" s="10">
        <f t="shared" si="12"/>
        <v>92.046746177859589</v>
      </c>
    </row>
    <row r="86" spans="1:9" ht="26.25" customHeight="1" x14ac:dyDescent="0.3">
      <c r="A86" s="3" t="s">
        <v>76</v>
      </c>
      <c r="B86" s="17">
        <v>11833.5</v>
      </c>
      <c r="C86" s="9">
        <f>B86/B87*100</f>
        <v>2.1984773498403838</v>
      </c>
      <c r="D86" s="17">
        <v>3848.5</v>
      </c>
      <c r="E86" s="9">
        <f t="shared" ref="E86:G86" si="21">D86/D87*100</f>
        <v>0.61415494290601169</v>
      </c>
      <c r="F86" s="17">
        <v>2720.2</v>
      </c>
      <c r="G86" s="9">
        <f t="shared" si="21"/>
        <v>0.51960753413732874</v>
      </c>
      <c r="H86" s="9">
        <f t="shared" si="11"/>
        <v>-77.012718130730548</v>
      </c>
      <c r="I86" s="10">
        <f t="shared" si="12"/>
        <v>70.682083928803436</v>
      </c>
    </row>
    <row r="87" spans="1:9" s="14" customFormat="1" ht="15" customHeight="1" x14ac:dyDescent="0.3">
      <c r="A87" s="12" t="s">
        <v>77</v>
      </c>
      <c r="B87" s="16">
        <f>B43+B50+B52+B55+B59+B63+B70+B72+B77+B80+B82+B84</f>
        <v>538258.89999999991</v>
      </c>
      <c r="C87" s="13">
        <f>C43+C50+C52+C55+C59+C63+C70+C72+C77+C80+C82+C84</f>
        <v>100.00000000000001</v>
      </c>
      <c r="D87" s="16">
        <f t="shared" ref="D87" si="22">D43+D50+D52+D55+D59+D63+D70+D72+D77+D80+D82+D84</f>
        <v>626633.4</v>
      </c>
      <c r="E87" s="16"/>
      <c r="F87" s="16">
        <f>F43+F50+F52+F55+F59+F63+F70+F72+F77+F80+F82+F84</f>
        <v>523510.49999999988</v>
      </c>
      <c r="G87" s="13"/>
      <c r="H87" s="9">
        <f t="shared" si="11"/>
        <v>-2.7400197191351623</v>
      </c>
      <c r="I87" s="10">
        <f t="shared" si="12"/>
        <v>83.543344481797462</v>
      </c>
    </row>
    <row r="88" spans="1:9" ht="115.5" customHeight="1" x14ac:dyDescent="0.3">
      <c r="A88" s="3" t="s">
        <v>78</v>
      </c>
      <c r="B88" s="17">
        <v>148227.20000000001</v>
      </c>
      <c r="C88" s="9">
        <f>B88/B87*100</f>
        <v>27.538272009993708</v>
      </c>
      <c r="D88" s="17">
        <v>206684.4</v>
      </c>
      <c r="E88" s="9">
        <f t="shared" ref="E88:G88" si="23">D88/D87*100</f>
        <v>32.983304113697102</v>
      </c>
      <c r="F88" s="17">
        <v>173580.79999999999</v>
      </c>
      <c r="G88" s="9">
        <f t="shared" si="23"/>
        <v>33.157080899045965</v>
      </c>
      <c r="H88" s="9">
        <f t="shared" si="11"/>
        <v>17.10455301051357</v>
      </c>
      <c r="I88" s="10">
        <f t="shared" si="12"/>
        <v>83.983503351002781</v>
      </c>
    </row>
    <row r="89" spans="1:9" ht="51.75" customHeight="1" x14ac:dyDescent="0.3">
      <c r="A89" s="3" t="s">
        <v>79</v>
      </c>
      <c r="B89" s="17">
        <v>102479.5</v>
      </c>
      <c r="C89" s="9">
        <f>B89/B87*100</f>
        <v>19.039072089657974</v>
      </c>
      <c r="D89" s="17">
        <v>57360.9</v>
      </c>
      <c r="E89" s="9">
        <f t="shared" ref="E89:G89" si="24">D89/D87*100</f>
        <v>9.1538210379465887</v>
      </c>
      <c r="F89" s="17">
        <v>42154.6</v>
      </c>
      <c r="G89" s="9">
        <f t="shared" si="24"/>
        <v>8.0522931249707526</v>
      </c>
      <c r="H89" s="9">
        <f t="shared" si="11"/>
        <v>-58.86533404241824</v>
      </c>
      <c r="I89" s="10">
        <f t="shared" si="12"/>
        <v>73.490130036313928</v>
      </c>
    </row>
    <row r="90" spans="1:9" ht="26.25" customHeight="1" x14ac:dyDescent="0.3">
      <c r="A90" s="3" t="s">
        <v>80</v>
      </c>
      <c r="B90" s="17">
        <v>13993.5</v>
      </c>
      <c r="C90" s="9">
        <f>B90/B87*100</f>
        <v>2.5997712253341287</v>
      </c>
      <c r="D90" s="17">
        <v>7379.1</v>
      </c>
      <c r="E90" s="9">
        <f t="shared" ref="E90:G90" si="25">D90/D87*100</f>
        <v>1.177578469325127</v>
      </c>
      <c r="F90" s="17">
        <v>6031.5</v>
      </c>
      <c r="G90" s="9">
        <f t="shared" si="25"/>
        <v>1.1521258885924928</v>
      </c>
      <c r="H90" s="9">
        <f t="shared" si="11"/>
        <v>-56.89784542823454</v>
      </c>
      <c r="I90" s="10">
        <f t="shared" si="12"/>
        <v>81.737610277676126</v>
      </c>
    </row>
    <row r="91" spans="1:9" ht="51.75" customHeight="1" x14ac:dyDescent="0.3">
      <c r="A91" s="3" t="s">
        <v>81</v>
      </c>
      <c r="B91" s="17">
        <v>3248.7</v>
      </c>
      <c r="C91" s="9">
        <f>B91/B87*100</f>
        <v>0.60355713579468917</v>
      </c>
      <c r="D91" s="17">
        <v>13364.4</v>
      </c>
      <c r="E91" s="9">
        <f t="shared" ref="E91:G91" si="26">D91/D87*100</f>
        <v>2.1327302374881389</v>
      </c>
      <c r="F91" s="17">
        <v>12054.4</v>
      </c>
      <c r="G91" s="9">
        <f t="shared" si="26"/>
        <v>2.3026090212135193</v>
      </c>
      <c r="H91" s="9">
        <f t="shared" si="11"/>
        <v>271.05303659925511</v>
      </c>
      <c r="I91" s="10">
        <f t="shared" si="12"/>
        <v>90.197839035048332</v>
      </c>
    </row>
    <row r="92" spans="1:9" ht="15" customHeight="1" x14ac:dyDescent="0.3">
      <c r="A92" s="3" t="s">
        <v>82</v>
      </c>
      <c r="B92" s="17">
        <v>34722.400000000001</v>
      </c>
      <c r="C92" s="9">
        <f>B92/B87*100</f>
        <v>6.4508733622425956</v>
      </c>
      <c r="D92" s="17">
        <v>25170.6</v>
      </c>
      <c r="E92" s="9">
        <f t="shared" ref="E92:G92" si="27">D92/D87*100</f>
        <v>4.0167983385500987</v>
      </c>
      <c r="F92" s="17">
        <v>22485.9</v>
      </c>
      <c r="G92" s="9">
        <f t="shared" si="27"/>
        <v>4.2952147091605619</v>
      </c>
      <c r="H92" s="9">
        <f t="shared" si="11"/>
        <v>-35.240939566389414</v>
      </c>
      <c r="I92" s="10">
        <f t="shared" si="12"/>
        <v>89.333984887130242</v>
      </c>
    </row>
    <row r="93" spans="1:9" ht="51.75" customHeight="1" x14ac:dyDescent="0.3">
      <c r="A93" s="3" t="s">
        <v>83</v>
      </c>
      <c r="B93" s="17">
        <v>233206.6</v>
      </c>
      <c r="C93" s="9">
        <f>B93/B87*100</f>
        <v>43.326101992925722</v>
      </c>
      <c r="D93" s="17">
        <v>313188.59999999998</v>
      </c>
      <c r="E93" s="9">
        <f t="shared" ref="E93:G93" si="28">D93/D87*100</f>
        <v>49.979557425442046</v>
      </c>
      <c r="F93" s="17">
        <v>264471.7</v>
      </c>
      <c r="G93" s="9">
        <f t="shared" si="28"/>
        <v>50.518891216126526</v>
      </c>
      <c r="H93" s="9">
        <f t="shared" si="11"/>
        <v>13.406610276038506</v>
      </c>
      <c r="I93" s="10">
        <f t="shared" si="12"/>
        <v>84.444868044366885</v>
      </c>
    </row>
    <row r="94" spans="1:9" ht="42" customHeight="1" x14ac:dyDescent="0.3">
      <c r="A94" s="3" t="s">
        <v>84</v>
      </c>
      <c r="B94" s="17">
        <v>56</v>
      </c>
      <c r="C94" s="9">
        <f>B94/B87*100</f>
        <v>1.0403915290578568E-2</v>
      </c>
      <c r="D94" s="17">
        <v>91</v>
      </c>
      <c r="E94" s="9">
        <f t="shared" ref="E94:G94" si="29">D94/D87*100</f>
        <v>1.4522047500181125E-2</v>
      </c>
      <c r="F94" s="17">
        <v>44.8</v>
      </c>
      <c r="G94" s="9">
        <f t="shared" si="29"/>
        <v>8.5576125025190533E-3</v>
      </c>
      <c r="H94" s="9">
        <f t="shared" si="11"/>
        <v>-20</v>
      </c>
      <c r="I94" s="10">
        <f t="shared" si="12"/>
        <v>49.230769230769226</v>
      </c>
    </row>
    <row r="95" spans="1:9" ht="15" customHeight="1" x14ac:dyDescent="0.3">
      <c r="A95" s="3" t="s">
        <v>85</v>
      </c>
      <c r="B95" s="17">
        <f>SUM(B96:B100)</f>
        <v>2325</v>
      </c>
      <c r="C95" s="9">
        <f>B95/B87*100</f>
        <v>0.43194826876062814</v>
      </c>
      <c r="D95" s="17">
        <f>SUM(D96:D100)</f>
        <v>3394.3999999999996</v>
      </c>
      <c r="E95" s="9">
        <f t="shared" ref="E95:G95" si="30">D95/D87*100</f>
        <v>0.54168833005071215</v>
      </c>
      <c r="F95" s="17">
        <f>SUM(F96:F100)</f>
        <v>2686.7999999999997</v>
      </c>
      <c r="G95" s="9">
        <f t="shared" si="30"/>
        <v>0.51322752838768282</v>
      </c>
      <c r="H95" s="9">
        <f t="shared" si="11"/>
        <v>15.561290322580618</v>
      </c>
      <c r="I95" s="10">
        <f t="shared" si="12"/>
        <v>79.153900542069294</v>
      </c>
    </row>
    <row r="96" spans="1:9" ht="77.25" customHeight="1" x14ac:dyDescent="0.3">
      <c r="A96" s="3" t="s">
        <v>86</v>
      </c>
      <c r="B96" s="17">
        <v>441</v>
      </c>
      <c r="C96" s="9">
        <f>B96/B87*100</f>
        <v>8.1930832913306231E-2</v>
      </c>
      <c r="D96" s="17">
        <v>1000</v>
      </c>
      <c r="E96" s="9">
        <f t="shared" ref="E96:G96" si="31">D96/D87*100</f>
        <v>0.15958293956242997</v>
      </c>
      <c r="F96" s="17">
        <v>1000</v>
      </c>
      <c r="G96" s="9">
        <f t="shared" si="31"/>
        <v>0.19101813621694316</v>
      </c>
      <c r="H96" s="9">
        <f t="shared" si="11"/>
        <v>126.75736961451247</v>
      </c>
      <c r="I96" s="10">
        <f t="shared" si="12"/>
        <v>100</v>
      </c>
    </row>
    <row r="97" spans="1:9" ht="15" customHeight="1" x14ac:dyDescent="0.3">
      <c r="A97" s="3" t="s">
        <v>87</v>
      </c>
      <c r="B97" s="17">
        <v>701.3</v>
      </c>
      <c r="C97" s="9">
        <f>B97/B87*100</f>
        <v>0.1302904605943348</v>
      </c>
      <c r="D97" s="17">
        <v>1435.7</v>
      </c>
      <c r="E97" s="9">
        <f>D97/D87*100</f>
        <v>0.22911322632978071</v>
      </c>
      <c r="F97" s="17">
        <v>1435.7</v>
      </c>
      <c r="G97" s="9">
        <f>F97/F87*100</f>
        <v>0.27424473816666528</v>
      </c>
      <c r="H97" s="9">
        <f t="shared" si="11"/>
        <v>104.71980607443322</v>
      </c>
      <c r="I97" s="10">
        <f t="shared" si="12"/>
        <v>100</v>
      </c>
    </row>
    <row r="98" spans="1:9" ht="26.25" customHeight="1" x14ac:dyDescent="0.3">
      <c r="A98" s="3" t="s">
        <v>88</v>
      </c>
      <c r="B98" s="17">
        <v>1182.7</v>
      </c>
      <c r="C98" s="9">
        <f>B98/B87*100</f>
        <v>0.21972697525298704</v>
      </c>
      <c r="D98" s="17">
        <v>268.7</v>
      </c>
      <c r="E98" s="9">
        <f>D98/D87*100</f>
        <v>4.2879935860424927E-2</v>
      </c>
      <c r="F98" s="17">
        <v>251.1</v>
      </c>
      <c r="G98" s="9">
        <f>F98/F87*100</f>
        <v>4.7964654004074424E-2</v>
      </c>
      <c r="H98" s="9">
        <f t="shared" si="11"/>
        <v>-78.768918576139342</v>
      </c>
      <c r="I98" s="10">
        <f t="shared" si="12"/>
        <v>93.44994417566059</v>
      </c>
    </row>
    <row r="99" spans="1:9" ht="15" customHeight="1" x14ac:dyDescent="0.3">
      <c r="A99" s="3" t="s">
        <v>89</v>
      </c>
      <c r="B99" s="17">
        <v>0</v>
      </c>
      <c r="C99" s="9">
        <f>B99/B87*100</f>
        <v>0</v>
      </c>
      <c r="D99" s="17">
        <v>690</v>
      </c>
      <c r="E99" s="9">
        <f>D99/D87*100</f>
        <v>0.11011222829807668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 x14ac:dyDescent="0.3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 x14ac:dyDescent="0.3">
      <c r="A101" s="3" t="s">
        <v>91</v>
      </c>
      <c r="B101" s="17">
        <f>B42-B87</f>
        <v>27674.100000000093</v>
      </c>
      <c r="C101" s="9"/>
      <c r="D101" s="17">
        <f>D42-D87</f>
        <v>-6375.4000000000233</v>
      </c>
      <c r="E101" s="9"/>
      <c r="F101" s="17">
        <f>F42-F87</f>
        <v>22906.500000000116</v>
      </c>
      <c r="G101" s="9"/>
      <c r="H101" s="9"/>
      <c r="I101" s="9"/>
    </row>
    <row r="102" spans="1:9" x14ac:dyDescent="0.3">
      <c r="A102" s="26" t="s">
        <v>92</v>
      </c>
      <c r="B102" s="27"/>
      <c r="C102" s="27"/>
      <c r="D102" s="27"/>
      <c r="E102" s="27"/>
      <c r="F102" s="27"/>
      <c r="G102" s="27"/>
      <c r="H102" s="27"/>
      <c r="I102" s="28"/>
    </row>
    <row r="103" spans="1:9" ht="64.5" customHeight="1" x14ac:dyDescent="0.3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 x14ac:dyDescent="0.3">
      <c r="A104" s="3" t="s">
        <v>94</v>
      </c>
      <c r="B104" s="8"/>
      <c r="C104" s="8"/>
      <c r="D104" s="20">
        <v>0</v>
      </c>
      <c r="E104" s="20"/>
      <c r="F104" s="20">
        <v>0</v>
      </c>
      <c r="G104" s="8"/>
      <c r="H104" s="8"/>
      <c r="I104" s="8"/>
    </row>
    <row r="105" spans="1:9" ht="39" customHeight="1" x14ac:dyDescent="0.3">
      <c r="A105" s="3" t="s">
        <v>95</v>
      </c>
      <c r="B105" s="8">
        <v>-8136</v>
      </c>
      <c r="C105" s="8"/>
      <c r="D105" s="20">
        <v>0</v>
      </c>
      <c r="E105" s="20"/>
      <c r="F105" s="20">
        <v>0</v>
      </c>
      <c r="G105" s="8"/>
      <c r="H105" s="8"/>
      <c r="I105" s="8"/>
    </row>
    <row r="106" spans="1:9" ht="39" customHeight="1" x14ac:dyDescent="0.3">
      <c r="A106" s="3" t="s">
        <v>96</v>
      </c>
      <c r="B106" s="8"/>
      <c r="C106" s="8"/>
      <c r="D106" s="20">
        <v>0</v>
      </c>
      <c r="E106" s="20"/>
      <c r="F106" s="20">
        <v>0</v>
      </c>
      <c r="G106" s="8"/>
      <c r="H106" s="8"/>
      <c r="I106" s="8"/>
    </row>
    <row r="107" spans="1:9" ht="51.75" customHeight="1" x14ac:dyDescent="0.3">
      <c r="A107" s="3" t="s">
        <v>97</v>
      </c>
      <c r="B107" s="8"/>
      <c r="C107" s="8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3">
      <c r="A108" s="3" t="s">
        <v>98</v>
      </c>
      <c r="B108" s="8"/>
      <c r="C108" s="8"/>
      <c r="D108" s="20">
        <v>0</v>
      </c>
      <c r="E108" s="20"/>
      <c r="F108" s="20">
        <v>0</v>
      </c>
      <c r="G108" s="8"/>
      <c r="H108" s="8"/>
      <c r="I108" s="8"/>
    </row>
    <row r="109" spans="1:9" ht="39" customHeight="1" x14ac:dyDescent="0.3">
      <c r="A109" s="3" t="s">
        <v>99</v>
      </c>
      <c r="B109" s="8"/>
      <c r="C109" s="8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3">
      <c r="A110" s="3" t="s">
        <v>100</v>
      </c>
      <c r="B110" s="8">
        <v>-19538</v>
      </c>
      <c r="C110" s="8"/>
      <c r="D110" s="20">
        <v>5676</v>
      </c>
      <c r="E110" s="20"/>
      <c r="F110" s="20">
        <v>-22907</v>
      </c>
      <c r="G110" s="8"/>
      <c r="H110" s="8"/>
      <c r="I110" s="8"/>
    </row>
    <row r="111" spans="1:9" ht="39" customHeight="1" x14ac:dyDescent="0.3">
      <c r="A111" s="3" t="s">
        <v>101</v>
      </c>
      <c r="B111" s="7">
        <f t="shared" ref="B111" si="32">SUM(B103:B110)</f>
        <v>-27674</v>
      </c>
      <c r="C111" s="7"/>
      <c r="D111" s="21">
        <f t="shared" ref="D111:F111" si="33">SUM(D104:D110)</f>
        <v>5676</v>
      </c>
      <c r="E111" s="21"/>
      <c r="F111" s="21">
        <f t="shared" si="33"/>
        <v>-22907</v>
      </c>
      <c r="G111" s="7"/>
      <c r="H111" s="7"/>
      <c r="I111" s="8"/>
    </row>
    <row r="112" spans="1:9" x14ac:dyDescent="0.3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3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2024-12-10T06:24:31Z</dcterms:modified>
</cp:coreProperties>
</file>