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4 год\Исполнение бюджета ПНМР\"/>
    </mc:Choice>
  </mc:AlternateContent>
  <xr:revisionPtr revIDLastSave="0" documentId="13_ncr:1_{B6B7B46F-5213-45DF-A29A-C74C8C85454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91029"/>
</workbook>
</file>

<file path=xl/calcChain.xml><?xml version="1.0" encoding="utf-8"?>
<calcChain xmlns="http://schemas.openxmlformats.org/spreadsheetml/2006/main">
  <c r="B111" i="1" l="1"/>
  <c r="B33" i="1"/>
  <c r="B32" i="1" s="1"/>
  <c r="B31" i="1" s="1"/>
  <c r="B25" i="1"/>
  <c r="B19" i="1"/>
  <c r="B14" i="1"/>
  <c r="B12" i="1"/>
  <c r="B11" i="1" s="1"/>
  <c r="B9" i="1"/>
  <c r="B8" i="1" l="1"/>
  <c r="B42" i="1" s="1"/>
  <c r="F33" i="1" l="1"/>
  <c r="F25" i="1"/>
  <c r="D63" i="1" l="1"/>
  <c r="B59" i="1"/>
  <c r="F82" i="1" l="1"/>
  <c r="F84" i="1" l="1"/>
  <c r="B50" i="1" l="1"/>
  <c r="F52" i="1" l="1"/>
  <c r="D52" i="1"/>
  <c r="I53" i="1"/>
  <c r="H53" i="1"/>
  <c r="I22" i="1"/>
  <c r="H37" i="1"/>
  <c r="D111" i="1"/>
  <c r="F111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4" i="1"/>
  <c r="I45" i="1"/>
  <c r="I46" i="1"/>
  <c r="I47" i="1"/>
  <c r="I48" i="1"/>
  <c r="I49" i="1"/>
  <c r="I51" i="1"/>
  <c r="I54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2" i="1"/>
  <c r="F31" i="1" s="1"/>
  <c r="D33" i="1"/>
  <c r="D32" i="1" s="1"/>
  <c r="D25" i="1"/>
  <c r="F19" i="1"/>
  <c r="D19" i="1"/>
  <c r="F9" i="1"/>
  <c r="D9" i="1"/>
  <c r="F14" i="1"/>
  <c r="D14" i="1"/>
  <c r="F12" i="1"/>
  <c r="F11" i="1" s="1"/>
  <c r="D12" i="1"/>
  <c r="D11" i="1" s="1"/>
  <c r="D31" i="1" l="1"/>
  <c r="I25" i="1"/>
  <c r="F8" i="1"/>
  <c r="I14" i="1"/>
  <c r="I33" i="1"/>
  <c r="I11" i="1"/>
  <c r="I32" i="1"/>
  <c r="D8" i="1"/>
  <c r="I9" i="1"/>
  <c r="H11" i="1"/>
  <c r="H14" i="1"/>
  <c r="H33" i="1"/>
  <c r="I12" i="1"/>
  <c r="H12" i="1"/>
  <c r="H9" i="1"/>
  <c r="F95" i="1"/>
  <c r="H44" i="1"/>
  <c r="H46" i="1"/>
  <c r="H48" i="1"/>
  <c r="H51" i="1"/>
  <c r="D9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4" i="1"/>
  <c r="H47" i="1"/>
  <c r="H45" i="1"/>
  <c r="D84" i="1"/>
  <c r="D82" i="1"/>
  <c r="F80" i="1"/>
  <c r="D80" i="1"/>
  <c r="F77" i="1"/>
  <c r="D77" i="1"/>
  <c r="F72" i="1"/>
  <c r="D72" i="1"/>
  <c r="F70" i="1"/>
  <c r="D70" i="1"/>
  <c r="F63" i="1"/>
  <c r="F59" i="1"/>
  <c r="D59" i="1"/>
  <c r="F55" i="1"/>
  <c r="D55" i="1"/>
  <c r="I52" i="1"/>
  <c r="F50" i="1"/>
  <c r="F43" i="1"/>
  <c r="D50" i="1"/>
  <c r="D43" i="1"/>
  <c r="D87" i="1" l="1"/>
  <c r="E53" i="1" s="1"/>
  <c r="H8" i="1"/>
  <c r="I50" i="1"/>
  <c r="I70" i="1"/>
  <c r="I82" i="1"/>
  <c r="F42" i="1"/>
  <c r="I95" i="1"/>
  <c r="I8" i="1"/>
  <c r="I59" i="1"/>
  <c r="I77" i="1"/>
  <c r="I43" i="1"/>
  <c r="I55" i="1"/>
  <c r="I63" i="1"/>
  <c r="I72" i="1"/>
  <c r="I80" i="1"/>
  <c r="I84" i="1"/>
  <c r="I31" i="1"/>
  <c r="H32" i="1"/>
  <c r="H31" i="1"/>
  <c r="B95" i="1"/>
  <c r="H95" i="1" s="1"/>
  <c r="B84" i="1"/>
  <c r="H84" i="1" s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H59" i="1"/>
  <c r="B55" i="1"/>
  <c r="H55" i="1" s="1"/>
  <c r="B52" i="1"/>
  <c r="H52" i="1" s="1"/>
  <c r="H50" i="1"/>
  <c r="B43" i="1"/>
  <c r="H43" i="1" s="1"/>
  <c r="F87" i="1"/>
  <c r="G53" i="1" s="1"/>
  <c r="I87" i="1" l="1"/>
  <c r="D42" i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C36" i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F101" i="1"/>
  <c r="G82" i="1"/>
  <c r="G76" i="1"/>
  <c r="G65" i="1"/>
  <c r="G55" i="1"/>
  <c r="G85" i="1"/>
  <c r="G81" i="1"/>
  <c r="G77" i="1"/>
  <c r="G69" i="1"/>
  <c r="G61" i="1"/>
  <c r="G52" i="1"/>
  <c r="G48" i="1"/>
  <c r="G46" i="1"/>
  <c r="D101" i="1"/>
  <c r="E69" i="1"/>
  <c r="E79" i="1"/>
  <c r="E81" i="1"/>
  <c r="E66" i="1"/>
  <c r="E60" i="1"/>
  <c r="E55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4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C53" i="1" s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4" i="1"/>
  <c r="G51" i="1"/>
  <c r="G49" i="1"/>
  <c r="G47" i="1"/>
  <c r="E32" i="1" l="1"/>
  <c r="E31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8" i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7" i="1"/>
  <c r="C100" i="1"/>
  <c r="C89" i="1"/>
  <c r="C56" i="1"/>
  <c r="C88" i="1"/>
  <c r="C90" i="1"/>
  <c r="C43" i="1"/>
  <c r="C57" i="1"/>
  <c r="C54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5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B101" i="1"/>
  <c r="C82" i="1"/>
  <c r="C58" i="1"/>
  <c r="C79" i="1"/>
  <c r="C66" i="1"/>
  <c r="C48" i="1"/>
  <c r="C70" i="1"/>
  <c r="C94" i="1"/>
  <c r="C99" i="1"/>
  <c r="E42" i="1" l="1"/>
  <c r="C42" i="1"/>
  <c r="C87" i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<sst xmlns="http://schemas.openxmlformats.org/spreadsheetml/2006/main" count="118" uniqueCount="116">
  <si>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</si>
  <si>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</si>
  <si>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</si>
  <si>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</si>
  <si>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</si>
  <si>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</si>
  <si>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</si>
  <si>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</si>
  <si>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</si>
  <si>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</si>
  <si>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</si>
  <si>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</si>
  <si>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</si>
  <si>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</si>
  <si>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</si>
  <si>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</si>
  <si>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</si>
  <si>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</si>
  <si>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</si>
  <si>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</si>
  <si>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</si>
  <si>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</si>
  <si>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</si>
  <si>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</si>
  <si>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</si>
  <si>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</si>
  <si>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</si>
  <si>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</si>
  <si>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</si>
  <si>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</si>
  <si>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</si>
  <si>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</si>
  <si>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</si>
  <si>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</si>
  <si>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</si>
  <si>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</si>
  <si>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</si>
  <si>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</si>
  <si>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</si>
  <si>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</si>
  <si>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</si>
  <si>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</si>
  <si>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</si>
  <si>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</si>
  <si>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</si>
  <si>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</si>
  <si>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</si>
  <si>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</si>
  <si>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</si>
  <si>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</si>
  <si>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</si>
  <si>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</si>
  <si>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</si>
  <si>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</si>
  <si>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</si>
  <si>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</si>
  <si>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</si>
  <si>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</si>
  <si>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</si>
  <si>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</si>
  <si>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</si>
  <si>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</si>
  <si>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</si>
  <si>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</si>
  <si>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</si>
  <si>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</si>
  <si>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</si>
  <si>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</si>
  <si>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</si>
  <si>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</si>
  <si>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</si>
  <si>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</si>
  <si>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</si>
  <si>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</si>
  <si>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</si>
  <si>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</si>
  <si>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</si>
  <si>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</si>
  <si>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</si>
  <si>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</si>
  <si>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</si>
  <si>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</si>
  <si>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</si>
  <si>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</si>
  <si>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</si>
  <si>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</si>
  <si>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</si>
  <si>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</si>
  <si>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</si>
  <si>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</si>
  <si>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</si>
  <si>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</si>
  <si>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</si>
  <si>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</si>
  <si>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</si>
  <si>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</si>
  <si>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</si>
  <si>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</si>
  <si>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</si>
  <si>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</si>
  <si>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</si>
  <si>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</si>
  <si>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</si>
  <si>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</si>
  <si>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</si>
  <si>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</si>
  <si>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</si>
  <si>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</si>
  <si>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</si>
  <si>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</si>
  <si>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</si>
  <si>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</si>
  <si>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Информация об исполнении бюджета Пряжинского национального муниципального района за январь-август 2024 года</t>
  </si>
  <si>
    <t>План на 2024 год по состоянию на 01.09.2024 (текущий) год</t>
  </si>
  <si>
    <t>Факт на 01.09.2024 (текущий) год</t>
  </si>
  <si>
    <t>Факт на 01.09 .2023 (отчетный)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</si>
</sst>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90" workbookViewId="0">
      <selection activeCell="D96" sqref="D96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2" t="s">
        <v>112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115</v>
      </c>
      <c r="C5" s="11" t="s">
        <v>2</v>
      </c>
      <c r="D5" s="2" t="s">
        <v>113</v>
      </c>
      <c r="E5" s="2" t="s">
        <v>2</v>
      </c>
      <c r="F5" s="2" t="s">
        <v>114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3" t="s">
        <v>7</v>
      </c>
      <c r="B7" s="24"/>
      <c r="C7" s="24"/>
      <c r="D7" s="24"/>
      <c r="E7" s="24"/>
      <c r="F7" s="24"/>
      <c r="G7" s="24"/>
      <c r="H7" s="24"/>
      <c r="I7" s="25"/>
    </row>
    <row r="8" spans="1:9" ht="26.25" customHeight="1" x14ac:dyDescent="0.25">
      <c r="A8" s="3" t="s">
        <v>8</v>
      </c>
      <c r="B8" s="15">
        <f t="shared" ref="B8" si="0">B9+B11+B14+B19+B22+B23+B24+B25+B27+B28+B29+B30</f>
        <v>101154</v>
      </c>
      <c r="C8" s="15">
        <f>B8/B42*100</f>
        <v>25.254532653580934</v>
      </c>
      <c r="D8" s="15">
        <f>D9+D11+D14+D19+D22+D23+D24+D25+D27+D28+D29+D30</f>
        <v>171120</v>
      </c>
      <c r="E8" s="15">
        <f>D8/D42*100</f>
        <v>30.593636695200704</v>
      </c>
      <c r="F8" s="15">
        <f t="shared" ref="F8" si="1">F9+F11+F14+F19+F22+F23+F24+F25+F27+F28+F29+F30</f>
        <v>117485</v>
      </c>
      <c r="G8" s="10">
        <f>F8/F42*100</f>
        <v>31.720810428434117</v>
      </c>
      <c r="H8" s="10">
        <f>F8/B8*100-100</f>
        <v>16.14469027423533</v>
      </c>
      <c r="I8" s="10">
        <f>F8/D8*100</f>
        <v>68.656498363721369</v>
      </c>
    </row>
    <row r="9" spans="1:9" ht="26.25" customHeight="1" x14ac:dyDescent="0.25">
      <c r="A9" s="3" t="s">
        <v>9</v>
      </c>
      <c r="B9" s="15">
        <f>B10</f>
        <v>76008</v>
      </c>
      <c r="C9" s="15">
        <f>B9/B42*100</f>
        <v>18.976476638920651</v>
      </c>
      <c r="D9" s="15">
        <f>D10</f>
        <v>130865</v>
      </c>
      <c r="E9" s="15">
        <f>D9/D42*100</f>
        <v>23.396658871654044</v>
      </c>
      <c r="F9" s="15">
        <f>F10</f>
        <v>88874</v>
      </c>
      <c r="G9" s="10">
        <f>F9/F42*100</f>
        <v>23.99587441815256</v>
      </c>
      <c r="H9" s="10">
        <f t="shared" ref="H9:H42" si="2">F9/B9*100-100</f>
        <v>16.927165561519828</v>
      </c>
      <c r="I9" s="10">
        <f t="shared" ref="I9:I42" si="3">F9/D9*100</f>
        <v>67.9127344973828</v>
      </c>
    </row>
    <row r="10" spans="1:9" ht="26.25" customHeight="1" x14ac:dyDescent="0.25">
      <c r="A10" s="3" t="s">
        <v>10</v>
      </c>
      <c r="B10" s="15">
        <v>76008</v>
      </c>
      <c r="C10" s="15">
        <f>B10/B42*100</f>
        <v>18.976476638920651</v>
      </c>
      <c r="D10" s="15">
        <v>130865</v>
      </c>
      <c r="E10" s="15">
        <f>D10/D42*100</f>
        <v>23.396658871654044</v>
      </c>
      <c r="F10" s="15">
        <v>88874</v>
      </c>
      <c r="G10" s="10">
        <f>F10/F42*100</f>
        <v>23.99587441815256</v>
      </c>
      <c r="H10" s="10">
        <f t="shared" si="2"/>
        <v>16.927165561519828</v>
      </c>
      <c r="I10" s="10">
        <f t="shared" si="3"/>
        <v>67.9127344973828</v>
      </c>
    </row>
    <row r="11" spans="1:9" ht="64.5" customHeight="1" x14ac:dyDescent="0.25">
      <c r="A11" s="3" t="s">
        <v>11</v>
      </c>
      <c r="B11" s="15">
        <f>B12</f>
        <v>2012</v>
      </c>
      <c r="C11" s="15">
        <f>B11/B42*100</f>
        <v>0.50232437371735017</v>
      </c>
      <c r="D11" s="15">
        <f>D12</f>
        <v>3265</v>
      </c>
      <c r="E11" s="15">
        <f>D11/D42*100</f>
        <v>0.58373202319910178</v>
      </c>
      <c r="F11" s="15">
        <f>F12</f>
        <v>2307</v>
      </c>
      <c r="G11" s="10">
        <f>F11/F42*100</f>
        <v>0.62288725929605915</v>
      </c>
      <c r="H11" s="10">
        <f t="shared" si="2"/>
        <v>14.662027833001986</v>
      </c>
      <c r="I11" s="10">
        <f t="shared" si="3"/>
        <v>70.658499234303221</v>
      </c>
    </row>
    <row r="12" spans="1:9" ht="26.25" customHeight="1" x14ac:dyDescent="0.25">
      <c r="A12" s="3" t="s">
        <v>12</v>
      </c>
      <c r="B12" s="15">
        <f>B13</f>
        <v>2012</v>
      </c>
      <c r="C12" s="15">
        <f>B12/B42*100</f>
        <v>0.50232437371735017</v>
      </c>
      <c r="D12" s="15">
        <f>D13</f>
        <v>3265</v>
      </c>
      <c r="E12" s="15">
        <f>D12/D42*100</f>
        <v>0.58373202319910178</v>
      </c>
      <c r="F12" s="15">
        <f>F13</f>
        <v>2307</v>
      </c>
      <c r="G12" s="10">
        <f>F12/F42*100</f>
        <v>0.62288725929605915</v>
      </c>
      <c r="H12" s="10">
        <f t="shared" si="2"/>
        <v>14.662027833001986</v>
      </c>
      <c r="I12" s="10">
        <f t="shared" si="3"/>
        <v>70.658499234303221</v>
      </c>
    </row>
    <row r="13" spans="1:9" ht="26.25" customHeight="1" x14ac:dyDescent="0.25">
      <c r="A13" s="3" t="s">
        <v>13</v>
      </c>
      <c r="B13" s="15">
        <v>2012</v>
      </c>
      <c r="C13" s="15">
        <f>B13/B42*100</f>
        <v>0.50232437371735017</v>
      </c>
      <c r="D13" s="15">
        <v>3265</v>
      </c>
      <c r="E13" s="15">
        <f>D13/D42*100</f>
        <v>0.58373202319910178</v>
      </c>
      <c r="F13" s="15">
        <v>2307</v>
      </c>
      <c r="G13" s="10">
        <f>F13/F42*100</f>
        <v>0.62288725929605915</v>
      </c>
      <c r="H13" s="10">
        <f t="shared" si="2"/>
        <v>14.662027833001986</v>
      </c>
      <c r="I13" s="10">
        <f t="shared" si="3"/>
        <v>70.658499234303221</v>
      </c>
    </row>
    <row r="14" spans="1:9" ht="26.25" customHeight="1" x14ac:dyDescent="0.25">
      <c r="A14" s="3" t="s">
        <v>14</v>
      </c>
      <c r="B14" s="15">
        <f>B15+B16+B17+B18</f>
        <v>1033</v>
      </c>
      <c r="C14" s="15">
        <f>B14/B42*100</f>
        <v>0.25790312030319218</v>
      </c>
      <c r="D14" s="15">
        <f>D15+D16+D17+D18</f>
        <v>3032</v>
      </c>
      <c r="E14" s="15">
        <f>D14/D42*100</f>
        <v>0.54207518969055946</v>
      </c>
      <c r="F14" s="15">
        <f>F15+F16+F17+F18</f>
        <v>3345</v>
      </c>
      <c r="G14" s="10">
        <f>F14/F42*100</f>
        <v>0.90314602615748485</v>
      </c>
      <c r="H14" s="10">
        <f t="shared" si="2"/>
        <v>223.8141335914811</v>
      </c>
      <c r="I14" s="10">
        <f t="shared" si="3"/>
        <v>110.32321899736148</v>
      </c>
    </row>
    <row r="15" spans="1:9" ht="39" customHeight="1" x14ac:dyDescent="0.25">
      <c r="A15" s="3" t="s">
        <v>15</v>
      </c>
      <c r="B15" s="15">
        <v>1009</v>
      </c>
      <c r="C15" s="15">
        <f>B15/B42*100</f>
        <v>0.2519111794636214</v>
      </c>
      <c r="D15" s="15">
        <v>1455</v>
      </c>
      <c r="E15" s="15">
        <f>D15/D42*100</f>
        <v>0.26013172856192746</v>
      </c>
      <c r="F15" s="15">
        <v>1963</v>
      </c>
      <c r="G15" s="10">
        <f>F15/F42*100</f>
        <v>0.53000766796626086</v>
      </c>
      <c r="H15" s="10">
        <f t="shared" si="2"/>
        <v>94.54905847373638</v>
      </c>
      <c r="I15" s="10">
        <f t="shared" si="3"/>
        <v>134.91408934707906</v>
      </c>
    </row>
    <row r="16" spans="1:9" ht="39" customHeight="1" x14ac:dyDescent="0.25">
      <c r="A16" s="3" t="s">
        <v>103</v>
      </c>
      <c r="B16" s="15">
        <v>-57</v>
      </c>
      <c r="C16" s="15">
        <f>B16/B42*100</f>
        <v>-1.4230859493980594E-2</v>
      </c>
      <c r="D16" s="15">
        <v>7</v>
      </c>
      <c r="E16" s="15">
        <f>D16/D42*100</f>
        <v>1.2514928521879672E-3</v>
      </c>
      <c r="F16" s="15">
        <v>12</v>
      </c>
      <c r="G16" s="10">
        <f>F16/F42*100</f>
        <v>3.2399857440627263E-3</v>
      </c>
      <c r="H16" s="10">
        <f t="shared" si="2"/>
        <v>-121.05263157894737</v>
      </c>
      <c r="I16" s="10"/>
    </row>
    <row r="17" spans="1:9" ht="39" customHeight="1" x14ac:dyDescent="0.25">
      <c r="A17" s="3" t="s">
        <v>104</v>
      </c>
      <c r="B17" s="15">
        <v>-604</v>
      </c>
      <c r="C17" s="15">
        <f>B17/B42*100</f>
        <v>-0.15079717779586455</v>
      </c>
      <c r="D17" s="15">
        <v>350</v>
      </c>
      <c r="E17" s="15">
        <f>D17/D42*100</f>
        <v>6.2574642609398351E-2</v>
      </c>
      <c r="F17" s="15">
        <v>492</v>
      </c>
      <c r="G17" s="10">
        <f>F17/F42*100</f>
        <v>0.13283941550657177</v>
      </c>
      <c r="H17" s="10"/>
      <c r="I17" s="10">
        <f t="shared" si="3"/>
        <v>140.57142857142856</v>
      </c>
    </row>
    <row r="18" spans="1:9" ht="38.25" customHeight="1" x14ac:dyDescent="0.25">
      <c r="A18" s="3" t="s">
        <v>105</v>
      </c>
      <c r="B18" s="15">
        <v>685</v>
      </c>
      <c r="C18" s="15">
        <f>B18/B42*100</f>
        <v>0.17101997812941594</v>
      </c>
      <c r="D18" s="15">
        <v>1220</v>
      </c>
      <c r="E18" s="15">
        <f>D18/D42*100</f>
        <v>0.21811732566704567</v>
      </c>
      <c r="F18" s="15">
        <v>878</v>
      </c>
      <c r="G18" s="10">
        <f>F18/F42*100</f>
        <v>0.23705895694058945</v>
      </c>
      <c r="H18" s="10">
        <f t="shared" si="2"/>
        <v>28.175182481751818</v>
      </c>
      <c r="I18" s="10">
        <f t="shared" si="3"/>
        <v>71.967213114754102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25">
      <c r="A22" s="3" t="s">
        <v>17</v>
      </c>
      <c r="B22" s="15">
        <v>1539</v>
      </c>
      <c r="C22" s="15">
        <f>B22/B42*100</f>
        <v>0.3842332063374761</v>
      </c>
      <c r="D22" s="15">
        <v>2270</v>
      </c>
      <c r="E22" s="15">
        <f>D22/D42*100</f>
        <v>0.40584125349524081</v>
      </c>
      <c r="F22" s="15">
        <v>2276</v>
      </c>
      <c r="G22" s="10">
        <f>F22/F42*100</f>
        <v>0.61451729612389705</v>
      </c>
      <c r="H22" s="10">
        <f t="shared" si="2"/>
        <v>47.888239116309279</v>
      </c>
      <c r="I22" s="10">
        <f t="shared" si="3"/>
        <v>100.26431718061674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25">
      <c r="A24" s="3" t="s">
        <v>19</v>
      </c>
      <c r="B24" s="15">
        <v>6615</v>
      </c>
      <c r="C24" s="15">
        <f>B24/B42*100</f>
        <v>1.6515286939066953</v>
      </c>
      <c r="D24" s="15">
        <v>8537</v>
      </c>
      <c r="E24" s="15">
        <f>D24/D42*100</f>
        <v>1.5262849255898108</v>
      </c>
      <c r="F24" s="15">
        <v>8251</v>
      </c>
      <c r="G24" s="10">
        <f>F24/F42*100</f>
        <v>2.2277601978551291</v>
      </c>
      <c r="H24" s="10">
        <f t="shared" si="2"/>
        <v>24.731670445956169</v>
      </c>
      <c r="I24" s="10">
        <f t="shared" si="3"/>
        <v>96.649877005973991</v>
      </c>
    </row>
    <row r="25" spans="1:9" ht="50.25" customHeight="1" x14ac:dyDescent="0.25">
      <c r="A25" s="3" t="s">
        <v>20</v>
      </c>
      <c r="B25" s="15">
        <f>B26</f>
        <v>121</v>
      </c>
      <c r="C25" s="15">
        <f>B25/B42*100</f>
        <v>3.0209368399502671E-2</v>
      </c>
      <c r="D25" s="15">
        <f>D26</f>
        <v>231</v>
      </c>
      <c r="E25" s="15">
        <f>D25/D42*100</f>
        <v>4.1299264122202917E-2</v>
      </c>
      <c r="F25" s="15">
        <f>F26</f>
        <v>263</v>
      </c>
      <c r="G25" s="10">
        <f>F25/F42*100</f>
        <v>7.1009687557374745E-2</v>
      </c>
      <c r="H25" s="10"/>
      <c r="I25" s="10">
        <f t="shared" si="3"/>
        <v>113.85281385281385</v>
      </c>
    </row>
    <row r="26" spans="1:9" ht="39" customHeight="1" x14ac:dyDescent="0.25">
      <c r="A26" s="3" t="s">
        <v>21</v>
      </c>
      <c r="B26" s="15">
        <v>121</v>
      </c>
      <c r="C26" s="15">
        <f>B26/B42*100</f>
        <v>3.0209368399502671E-2</v>
      </c>
      <c r="D26" s="15">
        <v>231</v>
      </c>
      <c r="E26" s="15">
        <f>D26/D42*100</f>
        <v>4.1299264122202917E-2</v>
      </c>
      <c r="F26" s="15">
        <v>263</v>
      </c>
      <c r="G26" s="10">
        <f>F26/F42*100</f>
        <v>7.1009687557374745E-2</v>
      </c>
      <c r="H26" s="10"/>
      <c r="I26" s="10">
        <f t="shared" si="3"/>
        <v>113.85281385281385</v>
      </c>
    </row>
    <row r="27" spans="1:9" ht="51.75" customHeight="1" x14ac:dyDescent="0.25">
      <c r="A27" s="3" t="s">
        <v>22</v>
      </c>
      <c r="B27" s="15">
        <v>7936</v>
      </c>
      <c r="C27" s="15">
        <f>B27/B42*100</f>
        <v>1.9813351042847371</v>
      </c>
      <c r="D27" s="15">
        <v>12919</v>
      </c>
      <c r="E27" s="15">
        <f>D27/D42*100</f>
        <v>2.3097194510594781</v>
      </c>
      <c r="F27" s="15">
        <v>7644</v>
      </c>
      <c r="G27" s="10">
        <f>F27/F42*100</f>
        <v>2.0638709189679565</v>
      </c>
      <c r="H27" s="10">
        <f t="shared" si="2"/>
        <v>-3.6794354838709609</v>
      </c>
      <c r="I27" s="10">
        <f t="shared" si="3"/>
        <v>59.168666305441597</v>
      </c>
    </row>
    <row r="28" spans="1:9" ht="39" customHeight="1" x14ac:dyDescent="0.25">
      <c r="A28" s="3" t="s">
        <v>23</v>
      </c>
      <c r="B28" s="15">
        <v>5333</v>
      </c>
      <c r="C28" s="15">
        <f>B28/B42*100</f>
        <v>1.3314591873929564</v>
      </c>
      <c r="D28" s="15">
        <v>8870</v>
      </c>
      <c r="E28" s="15">
        <f>D28/D42*100</f>
        <v>1.585820228415324</v>
      </c>
      <c r="F28" s="15">
        <v>3727</v>
      </c>
      <c r="G28" s="10">
        <f>F28/F42*100</f>
        <v>1.0062855723434816</v>
      </c>
      <c r="H28" s="10">
        <f t="shared" si="2"/>
        <v>-30.114382148884303</v>
      </c>
      <c r="I28" s="10">
        <f t="shared" si="3"/>
        <v>42.018038331454335</v>
      </c>
    </row>
    <row r="29" spans="1:9" ht="26.25" customHeight="1" x14ac:dyDescent="0.25">
      <c r="A29" s="3" t="s">
        <v>24</v>
      </c>
      <c r="B29" s="15">
        <v>469</v>
      </c>
      <c r="C29" s="15">
        <f>B29/B42*100</f>
        <v>0.11709251057327895</v>
      </c>
      <c r="D29" s="15">
        <v>1011</v>
      </c>
      <c r="E29" s="15">
        <f>D29/D42*100</f>
        <v>0.1807513247945764</v>
      </c>
      <c r="F29" s="15">
        <v>703</v>
      </c>
      <c r="G29" s="10">
        <f>F29/F42*100</f>
        <v>0.18980916483967469</v>
      </c>
      <c r="H29" s="10">
        <f t="shared" si="2"/>
        <v>49.893390191897652</v>
      </c>
      <c r="I29" s="10">
        <f t="shared" si="3"/>
        <v>69.535113748763592</v>
      </c>
    </row>
    <row r="30" spans="1:9" ht="26.25" customHeight="1" x14ac:dyDescent="0.25">
      <c r="A30" s="3" t="s">
        <v>25</v>
      </c>
      <c r="B30" s="15">
        <v>88</v>
      </c>
      <c r="C30" s="15">
        <f>B30/B42*100</f>
        <v>2.1970449745092848E-2</v>
      </c>
      <c r="D30" s="15">
        <v>120</v>
      </c>
      <c r="E30" s="15">
        <f>D30/D42*100</f>
        <v>2.1454163180365152E-2</v>
      </c>
      <c r="F30" s="15">
        <v>95</v>
      </c>
      <c r="G30" s="10">
        <f>F30/F42*100</f>
        <v>2.5649887140496583E-2</v>
      </c>
      <c r="H30" s="10">
        <f t="shared" si="2"/>
        <v>7.9545454545454533</v>
      </c>
      <c r="I30" s="10">
        <f t="shared" si="3"/>
        <v>79.166666666666657</v>
      </c>
    </row>
    <row r="31" spans="1:9" ht="26.25" customHeight="1" x14ac:dyDescent="0.25">
      <c r="A31" s="3" t="s">
        <v>26</v>
      </c>
      <c r="B31" s="15">
        <f t="shared" ref="B31" si="4">B32+B39+B40+B41</f>
        <v>299384</v>
      </c>
      <c r="C31" s="15">
        <f>B31/B42*100</f>
        <v>74.745467346419076</v>
      </c>
      <c r="D31" s="15">
        <f t="shared" ref="D31:F31" si="5">D32+D39+D40+D41</f>
        <v>388212</v>
      </c>
      <c r="E31" s="15">
        <f>D31/D42*100</f>
        <v>69.406363304799299</v>
      </c>
      <c r="F31" s="15">
        <f t="shared" si="5"/>
        <v>252887</v>
      </c>
      <c r="G31" s="10">
        <f>F31/F42*100</f>
        <v>68.279189571565894</v>
      </c>
      <c r="H31" s="10">
        <f t="shared" si="2"/>
        <v>-15.53089009432702</v>
      </c>
      <c r="I31" s="10">
        <f t="shared" si="3"/>
        <v>65.141469094206258</v>
      </c>
    </row>
    <row r="32" spans="1:9" ht="64.5" customHeight="1" x14ac:dyDescent="0.25">
      <c r="A32" s="3" t="s">
        <v>27</v>
      </c>
      <c r="B32" s="15">
        <f t="shared" ref="B32" si="6">B33+B36+B37+B38</f>
        <v>299451</v>
      </c>
      <c r="C32" s="15">
        <f>B32/B42*100</f>
        <v>74.762194847929536</v>
      </c>
      <c r="D32" s="15">
        <f t="shared" ref="D32:F32" si="7">D33+D36+D37+D38</f>
        <v>388952</v>
      </c>
      <c r="E32" s="15">
        <f>D32/D42*100</f>
        <v>69.538663977744889</v>
      </c>
      <c r="F32" s="15">
        <f t="shared" si="7"/>
        <v>253642</v>
      </c>
      <c r="G32" s="10">
        <f>F32/F42*100</f>
        <v>68.483038674629839</v>
      </c>
      <c r="H32" s="10">
        <f t="shared" si="2"/>
        <v>-15.297661387004894</v>
      </c>
      <c r="I32" s="10">
        <f t="shared" si="3"/>
        <v>65.211645652934038</v>
      </c>
    </row>
    <row r="33" spans="1:9" ht="39" customHeight="1" x14ac:dyDescent="0.25">
      <c r="A33" s="3" t="s">
        <v>28</v>
      </c>
      <c r="B33" s="15">
        <f>B34+B35</f>
        <v>48900</v>
      </c>
      <c r="C33" s="15">
        <f>B33/B42*100</f>
        <v>12.208579460625458</v>
      </c>
      <c r="D33" s="15">
        <f>D34+D35</f>
        <v>65768</v>
      </c>
      <c r="E33" s="15">
        <f>D33/D42*100</f>
        <v>11.758311700385459</v>
      </c>
      <c r="F33" s="15">
        <f>F34+F35</f>
        <v>43846</v>
      </c>
      <c r="G33" s="10">
        <f>F33/F42*100</f>
        <v>11.838367911181191</v>
      </c>
      <c r="H33" s="10">
        <f t="shared" si="2"/>
        <v>-10.335378323108387</v>
      </c>
      <c r="I33" s="10">
        <f t="shared" si="3"/>
        <v>66.667680330859994</v>
      </c>
    </row>
    <row r="34" spans="1:9" ht="39" customHeight="1" x14ac:dyDescent="0.25">
      <c r="A34" s="3" t="s">
        <v>29</v>
      </c>
      <c r="B34" s="15">
        <v>47673</v>
      </c>
      <c r="C34" s="15">
        <f>B34/B42*100</f>
        <v>11.902241485202403</v>
      </c>
      <c r="D34" s="15">
        <v>65768</v>
      </c>
      <c r="E34" s="15">
        <f>D34/D42*100</f>
        <v>11.758311700385459</v>
      </c>
      <c r="F34" s="15">
        <v>43846</v>
      </c>
      <c r="G34" s="10">
        <f>F34/F42*100</f>
        <v>11.838367911181191</v>
      </c>
      <c r="H34" s="10">
        <f t="shared" si="2"/>
        <v>-8.0276047238478867</v>
      </c>
      <c r="I34" s="10">
        <f t="shared" si="3"/>
        <v>66.667680330859994</v>
      </c>
    </row>
    <row r="35" spans="1:9" ht="38.25" customHeight="1" x14ac:dyDescent="0.25">
      <c r="A35" s="19" t="s">
        <v>108</v>
      </c>
      <c r="B35" s="15">
        <v>1227</v>
      </c>
      <c r="C35" s="15">
        <f>B35/B42*100</f>
        <v>0.30633797542305596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25">
      <c r="A36" s="18" t="s">
        <v>109</v>
      </c>
      <c r="B36" s="15">
        <v>77741</v>
      </c>
      <c r="C36" s="15">
        <f>B36/B42*100</f>
        <v>19.409144700377993</v>
      </c>
      <c r="D36" s="15">
        <v>42287</v>
      </c>
      <c r="E36" s="15">
        <f>D36/D42*100</f>
        <v>7.5602683200675092</v>
      </c>
      <c r="F36" s="15">
        <v>18258</v>
      </c>
      <c r="G36" s="10">
        <f>F36/F42*100</f>
        <v>4.9296383095914376</v>
      </c>
      <c r="H36" s="10"/>
      <c r="I36" s="10">
        <f t="shared" si="3"/>
        <v>43.176389907063637</v>
      </c>
    </row>
    <row r="37" spans="1:9" ht="39" customHeight="1" x14ac:dyDescent="0.25">
      <c r="A37" s="18" t="s">
        <v>110</v>
      </c>
      <c r="B37" s="15">
        <v>162888</v>
      </c>
      <c r="C37" s="15">
        <f>B37/B42*100</f>
        <v>40.667302478166867</v>
      </c>
      <c r="D37" s="15">
        <v>268955</v>
      </c>
      <c r="E37" s="15">
        <f>D37/D42*100</f>
        <v>48.08503715145924</v>
      </c>
      <c r="F37" s="15">
        <v>179045</v>
      </c>
      <c r="G37" s="10">
        <f>F37/F42*100</f>
        <v>48.341937295475901</v>
      </c>
      <c r="H37" s="10">
        <f t="shared" si="2"/>
        <v>9.9190855066057679</v>
      </c>
      <c r="I37" s="10">
        <f t="shared" si="3"/>
        <v>66.570615902288495</v>
      </c>
    </row>
    <row r="38" spans="1:9" ht="26.25" customHeight="1" x14ac:dyDescent="0.25">
      <c r="A38" s="3" t="s">
        <v>30</v>
      </c>
      <c r="B38" s="15">
        <v>9922</v>
      </c>
      <c r="C38" s="15">
        <f>B38/B42*100</f>
        <v>2.4771682087592191</v>
      </c>
      <c r="D38" s="15">
        <v>11942</v>
      </c>
      <c r="E38" s="15">
        <f>D38/D42*100</f>
        <v>2.1350468058326721</v>
      </c>
      <c r="F38" s="15">
        <v>12493</v>
      </c>
      <c r="G38" s="10">
        <f>F38/F42*100</f>
        <v>3.3730951583813029</v>
      </c>
      <c r="H38" s="10"/>
      <c r="I38" s="10"/>
    </row>
    <row r="39" spans="1:9" ht="26.25" customHeight="1" x14ac:dyDescent="0.25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64.5" customHeight="1" x14ac:dyDescent="0.25">
      <c r="A40" s="3" t="s">
        <v>32</v>
      </c>
      <c r="B40" s="15">
        <v>3</v>
      </c>
      <c r="C40" s="15">
        <f>B40/B42*100</f>
        <v>7.4899260494634722E-4</v>
      </c>
      <c r="D40" s="15">
        <v>396</v>
      </c>
      <c r="E40" s="15">
        <f>D40/D42*100</f>
        <v>7.0798738495204988E-2</v>
      </c>
      <c r="F40" s="15">
        <v>396</v>
      </c>
      <c r="G40" s="10">
        <f>F40/F42*100</f>
        <v>0.10691952955406996</v>
      </c>
      <c r="H40" s="10"/>
      <c r="I40" s="10"/>
    </row>
    <row r="41" spans="1:9" ht="39" customHeight="1" x14ac:dyDescent="0.25">
      <c r="A41" s="3" t="s">
        <v>33</v>
      </c>
      <c r="B41" s="15">
        <v>-70</v>
      </c>
      <c r="C41" s="15">
        <f>B41/B42*100</f>
        <v>-1.7476494115414767E-2</v>
      </c>
      <c r="D41" s="15">
        <v>-1136</v>
      </c>
      <c r="E41" s="15">
        <f>D41/D42*100</f>
        <v>-0.20309941144079011</v>
      </c>
      <c r="F41" s="15">
        <v>-1151</v>
      </c>
      <c r="G41" s="10">
        <f>F41/F42*100</f>
        <v>-0.31076863261801646</v>
      </c>
      <c r="H41" s="10">
        <f t="shared" si="2"/>
        <v>1544.2857142857142</v>
      </c>
      <c r="I41" s="10"/>
    </row>
    <row r="42" spans="1:9" s="14" customFormat="1" ht="15" customHeight="1" x14ac:dyDescent="0.25">
      <c r="A42" s="12" t="s">
        <v>34</v>
      </c>
      <c r="B42" s="16">
        <f t="shared" ref="B42" si="8">B8+B31</f>
        <v>400538</v>
      </c>
      <c r="C42" s="13">
        <f>C31+C8</f>
        <v>100.00000000000001</v>
      </c>
      <c r="D42" s="16">
        <f>D8+D31</f>
        <v>559332</v>
      </c>
      <c r="E42" s="16">
        <f>SUM(E8,E31)</f>
        <v>100</v>
      </c>
      <c r="F42" s="16">
        <f>F8+F31</f>
        <v>370372</v>
      </c>
      <c r="G42" s="13">
        <f>G31+G8</f>
        <v>100.00000000000001</v>
      </c>
      <c r="H42" s="10">
        <f t="shared" si="2"/>
        <v>-7.5313703069371627</v>
      </c>
      <c r="I42" s="10">
        <f t="shared" si="3"/>
        <v>66.216844378651672</v>
      </c>
    </row>
    <row r="43" spans="1:9" ht="26.25" customHeight="1" x14ac:dyDescent="0.25">
      <c r="A43" s="3" t="s">
        <v>35</v>
      </c>
      <c r="B43" s="17">
        <f>SUM(B44:B49)</f>
        <v>35678.400000000001</v>
      </c>
      <c r="C43" s="9">
        <f>B43/B87*100</f>
        <v>9.1586334644469662</v>
      </c>
      <c r="D43" s="17">
        <f>SUM(D44:D49)</f>
        <v>69914.2</v>
      </c>
      <c r="E43" s="9">
        <f>D43/D87*100</f>
        <v>11.661941120326453</v>
      </c>
      <c r="F43" s="17">
        <f>SUM(F44:F49)</f>
        <v>37679.300000000003</v>
      </c>
      <c r="G43" s="9">
        <f>F43/F87*100</f>
        <v>10.372197589630472</v>
      </c>
      <c r="H43" s="9">
        <f>F43/B43*100-100</f>
        <v>5.6081550742185726</v>
      </c>
      <c r="I43" s="10">
        <f t="shared" ref="I43:I72" si="9">F43/D43*100</f>
        <v>53.893629620306037</v>
      </c>
    </row>
    <row r="44" spans="1:9" ht="78" customHeight="1" x14ac:dyDescent="0.25">
      <c r="A44" s="3" t="s">
        <v>36</v>
      </c>
      <c r="B44" s="17">
        <v>182.5</v>
      </c>
      <c r="C44" s="9">
        <f>B44/B87*100</f>
        <v>4.6847689561795691E-2</v>
      </c>
      <c r="D44" s="17">
        <v>287</v>
      </c>
      <c r="E44" s="9">
        <f>D44/D87*100</f>
        <v>4.787263676811996E-2</v>
      </c>
      <c r="F44" s="17">
        <v>169.2</v>
      </c>
      <c r="G44" s="9">
        <f>F44/F87*100</f>
        <v>4.6576657001735057E-2</v>
      </c>
      <c r="H44" s="9">
        <f>F44/B44*100-100</f>
        <v>-7.2876712328767184</v>
      </c>
      <c r="I44" s="10">
        <f t="shared" si="9"/>
        <v>58.954703832752607</v>
      </c>
    </row>
    <row r="45" spans="1:9" ht="111.75" customHeight="1" x14ac:dyDescent="0.25">
      <c r="A45" s="3" t="s">
        <v>37</v>
      </c>
      <c r="B45" s="17">
        <v>11753.9</v>
      </c>
      <c r="C45" s="9">
        <f>B45/B87*100</f>
        <v>3.0172222374815911</v>
      </c>
      <c r="D45" s="17">
        <v>21325.7</v>
      </c>
      <c r="E45" s="9">
        <f>D45/D87*100</f>
        <v>3.5572037976512054</v>
      </c>
      <c r="F45" s="17">
        <v>14102.4</v>
      </c>
      <c r="G45" s="9">
        <f>F45/F87*100</f>
        <v>3.8820487452793642</v>
      </c>
      <c r="H45" s="9">
        <f>F45/B45*100-100</f>
        <v>19.980602183105177</v>
      </c>
      <c r="I45" s="10">
        <f t="shared" si="9"/>
        <v>66.12866166175084</v>
      </c>
    </row>
    <row r="46" spans="1:9" ht="15" customHeight="1" x14ac:dyDescent="0.25">
      <c r="A46" s="3" t="s">
        <v>38</v>
      </c>
      <c r="B46" s="17">
        <v>0.3</v>
      </c>
      <c r="C46" s="9">
        <f>B46/B87*100</f>
        <v>7.7009900649527161E-5</v>
      </c>
      <c r="D46" s="17">
        <v>1.6</v>
      </c>
      <c r="E46" s="9">
        <f>D46/D87*100</f>
        <v>2.6688577989195794E-4</v>
      </c>
      <c r="F46" s="17">
        <v>0</v>
      </c>
      <c r="G46" s="9">
        <f>F46/F87*100</f>
        <v>0</v>
      </c>
      <c r="H46" s="9">
        <f t="shared" ref="H46:H48" si="10">F46/B46*100-100</f>
        <v>-100</v>
      </c>
      <c r="I46" s="10">
        <f t="shared" si="9"/>
        <v>0</v>
      </c>
    </row>
    <row r="47" spans="1:9" ht="64.5" customHeight="1" x14ac:dyDescent="0.25">
      <c r="A47" s="3" t="s">
        <v>39</v>
      </c>
      <c r="B47" s="17">
        <v>4540.3</v>
      </c>
      <c r="C47" s="9">
        <f>B47/B87*100</f>
        <v>1.1654935063968273</v>
      </c>
      <c r="D47" s="17">
        <v>7442.9</v>
      </c>
      <c r="E47" s="9">
        <f>D47/D87*100</f>
        <v>1.2415026069736586</v>
      </c>
      <c r="F47" s="17">
        <v>5336.3</v>
      </c>
      <c r="G47" s="9">
        <f>F47/F87*100</f>
        <v>1.4689539879335627</v>
      </c>
      <c r="H47" s="9">
        <f t="shared" si="10"/>
        <v>17.531881153227772</v>
      </c>
      <c r="I47" s="10">
        <f t="shared" si="9"/>
        <v>71.696516142901288</v>
      </c>
    </row>
    <row r="48" spans="1:9" ht="15" customHeight="1" x14ac:dyDescent="0.25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1.6680361243247371E-2</v>
      </c>
      <c r="F48" s="17">
        <v>0</v>
      </c>
      <c r="G48" s="9">
        <f>F48/F87*100</f>
        <v>0</v>
      </c>
      <c r="H48" s="9" t="e">
        <f t="shared" si="10"/>
        <v>#DIV/0!</v>
      </c>
      <c r="I48" s="10">
        <f t="shared" si="9"/>
        <v>0</v>
      </c>
    </row>
    <row r="49" spans="1:9" ht="26.25" customHeight="1" x14ac:dyDescent="0.25">
      <c r="A49" s="3" t="s">
        <v>41</v>
      </c>
      <c r="B49" s="17">
        <v>19201.400000000001</v>
      </c>
      <c r="C49" s="9">
        <f>B49/B87*100</f>
        <v>4.9289930211061028</v>
      </c>
      <c r="D49" s="17">
        <v>40757</v>
      </c>
      <c r="E49" s="9">
        <f>D49/D87*100</f>
        <v>6.7984148319103319</v>
      </c>
      <c r="F49" s="17">
        <v>18071.400000000001</v>
      </c>
      <c r="G49" s="9">
        <f>F49/F87*100</f>
        <v>4.9746181994158096</v>
      </c>
      <c r="H49" s="9">
        <f>F49/B49*100-100</f>
        <v>-5.8849875529909212</v>
      </c>
      <c r="I49" s="10">
        <f t="shared" si="9"/>
        <v>44.339377284883582</v>
      </c>
    </row>
    <row r="50" spans="1:9" ht="15" customHeight="1" x14ac:dyDescent="0.25">
      <c r="A50" s="3" t="s">
        <v>42</v>
      </c>
      <c r="B50" s="17">
        <f>B51</f>
        <v>1187.7</v>
      </c>
      <c r="C50" s="9">
        <f>B50/B87*100</f>
        <v>0.30488219667147803</v>
      </c>
      <c r="D50" s="17">
        <f>D51</f>
        <v>1783.4</v>
      </c>
      <c r="E50" s="9">
        <f>D50/D87*100</f>
        <v>0.29747756241207368</v>
      </c>
      <c r="F50" s="17">
        <f>F51</f>
        <v>1337.6</v>
      </c>
      <c r="G50" s="9">
        <f>F50/F87*100</f>
        <v>0.36820884400426007</v>
      </c>
      <c r="H50" s="9">
        <f>F50/B50*100-100</f>
        <v>12.621032247200461</v>
      </c>
      <c r="I50" s="10">
        <f t="shared" si="9"/>
        <v>75.002803633509018</v>
      </c>
    </row>
    <row r="51" spans="1:9" ht="26.25" customHeight="1" x14ac:dyDescent="0.25">
      <c r="A51" s="3" t="s">
        <v>43</v>
      </c>
      <c r="B51" s="17">
        <v>1187.7</v>
      </c>
      <c r="C51" s="9">
        <f>B51/B87*100</f>
        <v>0.30488219667147803</v>
      </c>
      <c r="D51" s="17">
        <v>1783.4</v>
      </c>
      <c r="E51" s="9">
        <f>D51/D87*100</f>
        <v>0.29747756241207368</v>
      </c>
      <c r="F51" s="17">
        <v>1337.6</v>
      </c>
      <c r="G51" s="9">
        <f>F51/F87*100</f>
        <v>0.36820884400426007</v>
      </c>
      <c r="H51" s="9">
        <f t="shared" ref="H51:H100" si="11">F51/B51*100-100</f>
        <v>12.621032247200461</v>
      </c>
      <c r="I51" s="10">
        <f t="shared" si="9"/>
        <v>75.002803633509018</v>
      </c>
    </row>
    <row r="52" spans="1:9" ht="51.75" customHeight="1" x14ac:dyDescent="0.25">
      <c r="A52" s="3" t="s">
        <v>44</v>
      </c>
      <c r="B52" s="17">
        <f>B54</f>
        <v>719</v>
      </c>
      <c r="C52" s="9">
        <f>B52/B87*100</f>
        <v>0.18456706189003344</v>
      </c>
      <c r="D52" s="17">
        <f>SUM(D53:D54)</f>
        <v>2136.4</v>
      </c>
      <c r="E52" s="9">
        <f>D52/D87*100</f>
        <v>0.3563592376007369</v>
      </c>
      <c r="F52" s="17">
        <f>SUM(F53:F54)</f>
        <v>1089.3</v>
      </c>
      <c r="G52" s="9">
        <f>F52/F87*100</f>
        <v>0.29985787512996454</v>
      </c>
      <c r="H52" s="9">
        <f t="shared" si="11"/>
        <v>51.502086230876216</v>
      </c>
      <c r="I52" s="10">
        <f t="shared" si="9"/>
        <v>50.987642763527433</v>
      </c>
    </row>
    <row r="53" spans="1:9" ht="20.25" customHeight="1" x14ac:dyDescent="0.25">
      <c r="A53" s="3" t="s">
        <v>111</v>
      </c>
      <c r="B53" s="17">
        <v>0</v>
      </c>
      <c r="C53" s="9">
        <f>B53/B87*100</f>
        <v>0</v>
      </c>
      <c r="D53" s="17">
        <v>360</v>
      </c>
      <c r="E53" s="9">
        <f>D53/D87*100</f>
        <v>6.0049300475690535E-2</v>
      </c>
      <c r="F53" s="17">
        <v>0</v>
      </c>
      <c r="G53" s="9">
        <f>F53/F87*100</f>
        <v>0</v>
      </c>
      <c r="H53" s="9" t="e">
        <f t="shared" si="11"/>
        <v>#DIV/0!</v>
      </c>
      <c r="I53" s="10">
        <f t="shared" si="9"/>
        <v>0</v>
      </c>
    </row>
    <row r="54" spans="1:9" ht="66" customHeight="1" x14ac:dyDescent="0.25">
      <c r="A54" s="3" t="s">
        <v>102</v>
      </c>
      <c r="B54" s="17">
        <v>719</v>
      </c>
      <c r="C54" s="9">
        <f>B54/B87*100</f>
        <v>0.18456706189003344</v>
      </c>
      <c r="D54" s="17">
        <v>1776.4</v>
      </c>
      <c r="E54" s="9">
        <f>D54/D87*100</f>
        <v>0.29630993712504633</v>
      </c>
      <c r="F54" s="17">
        <v>1089.3</v>
      </c>
      <c r="G54" s="9">
        <f>F54/F87*100</f>
        <v>0.29985787512996454</v>
      </c>
      <c r="H54" s="9">
        <f t="shared" si="11"/>
        <v>51.502086230876216</v>
      </c>
      <c r="I54" s="10">
        <f t="shared" si="9"/>
        <v>61.320648502589506</v>
      </c>
    </row>
    <row r="55" spans="1:9" ht="26.25" customHeight="1" x14ac:dyDescent="0.25">
      <c r="A55" s="3" t="s">
        <v>45</v>
      </c>
      <c r="B55" s="17">
        <f>SUM(B56:B58)</f>
        <v>1242</v>
      </c>
      <c r="C55" s="9">
        <f>B55/B87*100</f>
        <v>0.31882098868904246</v>
      </c>
      <c r="D55" s="17">
        <f>SUM(D56:D58)</f>
        <v>6012.2</v>
      </c>
      <c r="E55" s="9">
        <f>D55/D87*100</f>
        <v>1.0028566786665185</v>
      </c>
      <c r="F55" s="17">
        <f>SUM(F56:F58)</f>
        <v>2231.4</v>
      </c>
      <c r="G55" s="9">
        <f>F55/F87*100</f>
        <v>0.61425030989167628</v>
      </c>
      <c r="H55" s="9">
        <f t="shared" si="11"/>
        <v>79.661835748792299</v>
      </c>
      <c r="I55" s="10">
        <f t="shared" si="9"/>
        <v>37.114533781311337</v>
      </c>
    </row>
    <row r="56" spans="1:9" ht="26.25" customHeight="1" x14ac:dyDescent="0.25">
      <c r="A56" s="3" t="s">
        <v>46</v>
      </c>
      <c r="B56" s="17">
        <v>61</v>
      </c>
      <c r="C56" s="9">
        <f>B56/B87*100</f>
        <v>1.5658679798737189E-2</v>
      </c>
      <c r="D56" s="17">
        <v>1122.3</v>
      </c>
      <c r="E56" s="9">
        <f>D56/D87*100</f>
        <v>0.18720369423296526</v>
      </c>
      <c r="F56" s="17">
        <v>169.1</v>
      </c>
      <c r="G56" s="9">
        <f>F56/F87*100</f>
        <v>4.6549129426674933E-2</v>
      </c>
      <c r="H56" s="9">
        <f t="shared" si="11"/>
        <v>177.21311475409834</v>
      </c>
      <c r="I56" s="10">
        <f t="shared" si="9"/>
        <v>15.067272565267753</v>
      </c>
    </row>
    <row r="57" spans="1:9" ht="26.25" customHeight="1" x14ac:dyDescent="0.25">
      <c r="A57" s="3" t="s">
        <v>47</v>
      </c>
      <c r="B57" s="17">
        <v>895.2</v>
      </c>
      <c r="C57" s="9">
        <f>B57/B87*100</f>
        <v>0.22979754353818904</v>
      </c>
      <c r="D57" s="17">
        <v>3265.2</v>
      </c>
      <c r="E57" s="9">
        <f>D57/D87*100</f>
        <v>0.54464715531451313</v>
      </c>
      <c r="F57" s="17">
        <v>1063.9000000000001</v>
      </c>
      <c r="G57" s="9">
        <f>F57/F87*100</f>
        <v>0.29286587106469225</v>
      </c>
      <c r="H57" s="9">
        <f t="shared" si="11"/>
        <v>18.844950848972303</v>
      </c>
      <c r="I57" s="10">
        <f t="shared" si="9"/>
        <v>32.582996447384545</v>
      </c>
    </row>
    <row r="58" spans="1:9" ht="26.25" customHeight="1" x14ac:dyDescent="0.25">
      <c r="A58" s="3" t="s">
        <v>48</v>
      </c>
      <c r="B58" s="17">
        <v>285.8</v>
      </c>
      <c r="C58" s="9">
        <f>B58/B87*100</f>
        <v>7.336476535211621E-2</v>
      </c>
      <c r="D58" s="17">
        <v>1624.7</v>
      </c>
      <c r="E58" s="9">
        <f>D58/D87*100</f>
        <v>0.27100582911904009</v>
      </c>
      <c r="F58" s="17">
        <v>998.4</v>
      </c>
      <c r="G58" s="9">
        <f>F58/F87*100</f>
        <v>0.27483530940030898</v>
      </c>
      <c r="H58" s="9">
        <f t="shared" si="11"/>
        <v>249.33519944016791</v>
      </c>
      <c r="I58" s="10">
        <f t="shared" si="9"/>
        <v>61.451344863667131</v>
      </c>
    </row>
    <row r="59" spans="1:9" ht="26.25" customHeight="1" x14ac:dyDescent="0.25">
      <c r="A59" s="3" t="s">
        <v>49</v>
      </c>
      <c r="B59" s="17">
        <f>SUM(B60:B62)</f>
        <v>1936.6</v>
      </c>
      <c r="C59" s="9">
        <f>B59/B87*100</f>
        <v>0.49712457865958104</v>
      </c>
      <c r="D59" s="17">
        <f>SUM(D60:D62)</f>
        <v>24394.3</v>
      </c>
      <c r="E59" s="9">
        <f>D59/D87*100</f>
        <v>4.0690573627614937</v>
      </c>
      <c r="F59" s="17">
        <f>SUM(F60:F62)</f>
        <v>2321.5</v>
      </c>
      <c r="G59" s="9">
        <f>F59/F87*100</f>
        <v>0.63905265502085074</v>
      </c>
      <c r="H59" s="9">
        <f t="shared" si="11"/>
        <v>19.875038727667047</v>
      </c>
      <c r="I59" s="10">
        <f t="shared" si="9"/>
        <v>9.5165673948422373</v>
      </c>
    </row>
    <row r="60" spans="1:9" ht="15" customHeight="1" x14ac:dyDescent="0.25">
      <c r="A60" s="3" t="s">
        <v>50</v>
      </c>
      <c r="B60" s="17">
        <v>1084.0999999999999</v>
      </c>
      <c r="C60" s="9">
        <f>B60/B87*100</f>
        <v>0.27828811098050799</v>
      </c>
      <c r="D60" s="17">
        <v>22359.1</v>
      </c>
      <c r="E60" s="9">
        <f>D60/D87*100</f>
        <v>3.7295786507389233</v>
      </c>
      <c r="F60" s="17">
        <v>1680.9</v>
      </c>
      <c r="G60" s="9">
        <f>F60/F87*100</f>
        <v>0.46271100918567648</v>
      </c>
      <c r="H60" s="9">
        <f t="shared" si="11"/>
        <v>55.05027211511856</v>
      </c>
      <c r="I60" s="10">
        <f t="shared" si="9"/>
        <v>7.5177444530414919</v>
      </c>
    </row>
    <row r="61" spans="1:9" ht="15" customHeight="1" x14ac:dyDescent="0.25">
      <c r="A61" s="3" t="s">
        <v>51</v>
      </c>
      <c r="B61" s="17">
        <v>468.1</v>
      </c>
      <c r="C61" s="9">
        <f>B61/B87*100</f>
        <v>0.12016111498014555</v>
      </c>
      <c r="D61" s="17">
        <v>1000</v>
      </c>
      <c r="E61" s="9">
        <f>D61/D87*100</f>
        <v>0.16680361243247371</v>
      </c>
      <c r="F61" s="17">
        <v>214.1</v>
      </c>
      <c r="G61" s="9">
        <f>F61/F87*100</f>
        <v>5.8936538203732125E-2</v>
      </c>
      <c r="H61" s="9">
        <f t="shared" si="11"/>
        <v>-54.261909848323008</v>
      </c>
      <c r="I61" s="10">
        <f t="shared" si="9"/>
        <v>21.41</v>
      </c>
    </row>
    <row r="62" spans="1:9" ht="15" customHeight="1" x14ac:dyDescent="0.25">
      <c r="A62" s="3" t="s">
        <v>52</v>
      </c>
      <c r="B62" s="17">
        <v>384.4</v>
      </c>
      <c r="C62" s="9">
        <f>B62/B87*100</f>
        <v>9.8675352698927465E-2</v>
      </c>
      <c r="D62" s="17">
        <v>1035.2</v>
      </c>
      <c r="E62" s="9">
        <f>D62/D87*100</f>
        <v>0.1726750995900968</v>
      </c>
      <c r="F62" s="17">
        <v>426.5</v>
      </c>
      <c r="G62" s="9">
        <f>F62/F87*100</f>
        <v>0.11740510763144209</v>
      </c>
      <c r="H62" s="9">
        <f t="shared" si="11"/>
        <v>10.952133194588981</v>
      </c>
      <c r="I62" s="10">
        <f t="shared" si="9"/>
        <v>41.199768160741883</v>
      </c>
    </row>
    <row r="63" spans="1:9" ht="15" customHeight="1" x14ac:dyDescent="0.25">
      <c r="A63" s="3" t="s">
        <v>53</v>
      </c>
      <c r="B63" s="17">
        <f>SUM(B64:B69)</f>
        <v>301588.90000000002</v>
      </c>
      <c r="C63" s="9">
        <f>B63/B87*100</f>
        <v>77.417770753333954</v>
      </c>
      <c r="D63" s="17">
        <f>SUM(D64:D69)</f>
        <v>435289.5</v>
      </c>
      <c r="E63" s="9">
        <f>D63/D87*100</f>
        <v>72.607861053925276</v>
      </c>
      <c r="F63" s="17">
        <f>SUM(F64:F69)</f>
        <v>276738.8</v>
      </c>
      <c r="G63" s="9">
        <f>F63/F87*100</f>
        <v>76.179480890495029</v>
      </c>
      <c r="H63" s="9">
        <f t="shared" si="11"/>
        <v>-8.2397263294504626</v>
      </c>
      <c r="I63" s="10">
        <f t="shared" si="9"/>
        <v>63.575804148733198</v>
      </c>
    </row>
    <row r="64" spans="1:9" ht="15" customHeight="1" x14ac:dyDescent="0.25">
      <c r="A64" s="3" t="s">
        <v>54</v>
      </c>
      <c r="B64" s="17">
        <v>86476.7</v>
      </c>
      <c r="C64" s="9">
        <f>B64/B87*100</f>
        <v>22.198540251663218</v>
      </c>
      <c r="D64" s="17">
        <v>151392.4</v>
      </c>
      <c r="E64" s="9">
        <f>D64/D87*100</f>
        <v>25.252799214822037</v>
      </c>
      <c r="F64" s="17">
        <v>96615.4</v>
      </c>
      <c r="G64" s="9">
        <f>F64/F87*100</f>
        <v>26.595876754642038</v>
      </c>
      <c r="H64" s="9">
        <f t="shared" si="11"/>
        <v>11.724198541341195</v>
      </c>
      <c r="I64" s="10">
        <f t="shared" si="9"/>
        <v>63.817866682871795</v>
      </c>
    </row>
    <row r="65" spans="1:9" ht="15" customHeight="1" x14ac:dyDescent="0.25">
      <c r="A65" s="3" t="s">
        <v>55</v>
      </c>
      <c r="B65" s="17">
        <v>191473.8</v>
      </c>
      <c r="C65" s="9">
        <f>B65/B87*100</f>
        <v>49.151261049958109</v>
      </c>
      <c r="D65" s="17">
        <v>251006.9</v>
      </c>
      <c r="E65" s="9">
        <f>D65/D87*100</f>
        <v>41.868857665476689</v>
      </c>
      <c r="F65" s="17">
        <v>158335.4</v>
      </c>
      <c r="G65" s="9">
        <f>F65/F87*100</f>
        <v>43.585896081752487</v>
      </c>
      <c r="H65" s="9">
        <f t="shared" si="11"/>
        <v>-17.307015372338142</v>
      </c>
      <c r="I65" s="10">
        <f t="shared" si="9"/>
        <v>63.080098594899184</v>
      </c>
    </row>
    <row r="66" spans="1:9" ht="26.25" customHeight="1" x14ac:dyDescent="0.25">
      <c r="A66" s="3" t="s">
        <v>56</v>
      </c>
      <c r="B66" s="17">
        <v>22236.799999999999</v>
      </c>
      <c r="C66" s="9">
        <f>B66/B87*100</f>
        <v>5.708179195878019</v>
      </c>
      <c r="D66" s="17">
        <v>31192.2</v>
      </c>
      <c r="E66" s="9">
        <f>D66/D87*100</f>
        <v>5.2029716397162069</v>
      </c>
      <c r="F66" s="17">
        <v>20404.5</v>
      </c>
      <c r="G66" s="9">
        <f>F66/F87*100</f>
        <v>5.6168640531436349</v>
      </c>
      <c r="H66" s="9">
        <f t="shared" si="11"/>
        <v>-8.2399445963447988</v>
      </c>
      <c r="I66" s="10">
        <f t="shared" si="9"/>
        <v>65.415392309615868</v>
      </c>
    </row>
    <row r="67" spans="1:9" ht="36.75" customHeight="1" x14ac:dyDescent="0.25">
      <c r="A67" s="3" t="s">
        <v>57</v>
      </c>
      <c r="B67" s="17">
        <v>89.9</v>
      </c>
      <c r="C67" s="9">
        <f>B67/B87*100</f>
        <v>2.3077300227974974E-2</v>
      </c>
      <c r="D67" s="17">
        <v>193</v>
      </c>
      <c r="E67" s="9">
        <f>D67/D87*100</f>
        <v>3.2193097199467426E-2</v>
      </c>
      <c r="F67" s="17">
        <v>15.7</v>
      </c>
      <c r="G67" s="9">
        <f>F67/F87*100</f>
        <v>4.3218292844399552E-3</v>
      </c>
      <c r="H67" s="9">
        <f t="shared" si="11"/>
        <v>-82.536151279199117</v>
      </c>
      <c r="I67" s="10">
        <f t="shared" si="9"/>
        <v>8.1347150259067362</v>
      </c>
    </row>
    <row r="68" spans="1:9" ht="15" customHeight="1" x14ac:dyDescent="0.25">
      <c r="A68" s="3" t="s">
        <v>58</v>
      </c>
      <c r="B68" s="17">
        <v>69.7</v>
      </c>
      <c r="C68" s="9">
        <f>B68/B87*100</f>
        <v>1.7891966917573478E-2</v>
      </c>
      <c r="D68" s="17">
        <v>170</v>
      </c>
      <c r="E68" s="9">
        <f>D68/D87*100</f>
        <v>2.8356614113520532E-2</v>
      </c>
      <c r="F68" s="17">
        <v>167.8</v>
      </c>
      <c r="G68" s="9">
        <f>F68/F87*100</f>
        <v>4.619127095089328E-2</v>
      </c>
      <c r="H68" s="9">
        <f t="shared" si="11"/>
        <v>140.74605451936876</v>
      </c>
      <c r="I68" s="10">
        <f t="shared" si="9"/>
        <v>98.705882352941188</v>
      </c>
    </row>
    <row r="69" spans="1:9" ht="26.25" customHeight="1" x14ac:dyDescent="0.25">
      <c r="A69" s="3" t="s">
        <v>59</v>
      </c>
      <c r="B69" s="17">
        <v>1242</v>
      </c>
      <c r="C69" s="9">
        <f>B69/B87*100</f>
        <v>0.31882098868904246</v>
      </c>
      <c r="D69" s="17">
        <v>1335</v>
      </c>
      <c r="E69" s="9">
        <f>D69/D87*100</f>
        <v>0.22268282259735242</v>
      </c>
      <c r="F69" s="17">
        <v>1200</v>
      </c>
      <c r="G69" s="9">
        <f>F69/F87*100</f>
        <v>0.33033090072152521</v>
      </c>
      <c r="H69" s="9">
        <f t="shared" si="11"/>
        <v>-3.3816425120772919</v>
      </c>
      <c r="I69" s="10">
        <f t="shared" si="9"/>
        <v>89.887640449438194</v>
      </c>
    </row>
    <row r="70" spans="1:9" ht="26.25" customHeight="1" x14ac:dyDescent="0.25">
      <c r="A70" s="3" t="s">
        <v>60</v>
      </c>
      <c r="B70" s="17">
        <f>B71</f>
        <v>9199.4</v>
      </c>
      <c r="C70" s="9">
        <f>B70/B87*100</f>
        <v>2.3614829334508669</v>
      </c>
      <c r="D70" s="17">
        <f>D71</f>
        <v>16012</v>
      </c>
      <c r="E70" s="9">
        <f>D70/D87*100</f>
        <v>2.6708594422687693</v>
      </c>
      <c r="F70" s="17">
        <f>F71</f>
        <v>10574.3</v>
      </c>
      <c r="G70" s="9">
        <f>F70/F87*100</f>
        <v>2.9108483695830198</v>
      </c>
      <c r="H70" s="9">
        <f t="shared" si="11"/>
        <v>14.945539926516943</v>
      </c>
      <c r="I70" s="10">
        <f t="shared" si="9"/>
        <v>66.03984511616288</v>
      </c>
    </row>
    <row r="71" spans="1:9" ht="15" customHeight="1" x14ac:dyDescent="0.25">
      <c r="A71" s="3" t="s">
        <v>61</v>
      </c>
      <c r="B71" s="17">
        <v>9199.4</v>
      </c>
      <c r="C71" s="9">
        <f>B71/B87*100</f>
        <v>2.3614829334508669</v>
      </c>
      <c r="D71" s="17">
        <v>16012</v>
      </c>
      <c r="E71" s="9">
        <f>D71/D87*100</f>
        <v>2.6708594422687693</v>
      </c>
      <c r="F71" s="17">
        <v>10574.3</v>
      </c>
      <c r="G71" s="9">
        <f>F71/F87*100</f>
        <v>2.9108483695830198</v>
      </c>
      <c r="H71" s="9">
        <f t="shared" si="11"/>
        <v>14.945539926516943</v>
      </c>
      <c r="I71" s="10">
        <f t="shared" si="9"/>
        <v>66.03984511616288</v>
      </c>
    </row>
    <row r="72" spans="1:9" ht="15" customHeight="1" x14ac:dyDescent="0.25">
      <c r="A72" s="3" t="s">
        <v>62</v>
      </c>
      <c r="B72" s="17">
        <f>SUM(B73:B76)</f>
        <v>20738.099999999999</v>
      </c>
      <c r="C72" s="9">
        <f>B72/B87*100</f>
        <v>5.3234634021998639</v>
      </c>
      <c r="D72" s="17">
        <f>SUM(D73:D76)</f>
        <v>19500.299999999996</v>
      </c>
      <c r="E72" s="9">
        <f>D72/D87*100</f>
        <v>3.2527204835169665</v>
      </c>
      <c r="F72" s="17">
        <f>SUM(F73:F76)</f>
        <v>14254.199999999999</v>
      </c>
      <c r="G72" s="9">
        <f>F72/F87*100</f>
        <v>3.923835604220637</v>
      </c>
      <c r="H72" s="9">
        <f t="shared" si="11"/>
        <v>-31.265641500426753</v>
      </c>
      <c r="I72" s="10">
        <f t="shared" si="9"/>
        <v>73.097336964046718</v>
      </c>
    </row>
    <row r="73" spans="1:9" ht="15" customHeight="1" x14ac:dyDescent="0.25">
      <c r="A73" s="3" t="s">
        <v>63</v>
      </c>
      <c r="B73" s="17">
        <v>1456.8</v>
      </c>
      <c r="C73" s="9">
        <f>B73/B87*100</f>
        <v>0.37396007755410388</v>
      </c>
      <c r="D73" s="17">
        <v>2190</v>
      </c>
      <c r="E73" s="9">
        <f>D73/D87*100</f>
        <v>0.36529991122711747</v>
      </c>
      <c r="F73" s="17">
        <v>1475</v>
      </c>
      <c r="G73" s="9">
        <f>F73/F87*100</f>
        <v>0.40603173213687477</v>
      </c>
      <c r="H73" s="9">
        <f t="shared" si="11"/>
        <v>1.2493135639758464</v>
      </c>
      <c r="I73" s="10">
        <f t="shared" ref="I73:I100" si="12">F73/D73*100</f>
        <v>67.351598173515981</v>
      </c>
    </row>
    <row r="74" spans="1:9" ht="26.25" customHeight="1" x14ac:dyDescent="0.25">
      <c r="A74" s="3" t="s">
        <v>64</v>
      </c>
      <c r="B74" s="17">
        <v>12553.3</v>
      </c>
      <c r="C74" s="9">
        <f>B74/B87*100</f>
        <v>3.2224279527456976</v>
      </c>
      <c r="D74" s="17">
        <v>7774.4</v>
      </c>
      <c r="E74" s="9">
        <f>D74/D87*100</f>
        <v>1.2967980044950236</v>
      </c>
      <c r="F74" s="17">
        <v>4626.5</v>
      </c>
      <c r="G74" s="9">
        <f>F74/F87*100</f>
        <v>1.2735632601567803</v>
      </c>
      <c r="H74" s="9">
        <f t="shared" si="11"/>
        <v>-63.145149084304528</v>
      </c>
      <c r="I74" s="10">
        <f t="shared" si="12"/>
        <v>59.509415517596217</v>
      </c>
    </row>
    <row r="75" spans="1:9" ht="15" customHeight="1" x14ac:dyDescent="0.25">
      <c r="A75" s="3" t="s">
        <v>65</v>
      </c>
      <c r="B75" s="17">
        <v>5930</v>
      </c>
      <c r="C75" s="9">
        <f>B75/B87*100</f>
        <v>1.5222290361723203</v>
      </c>
      <c r="D75" s="17">
        <v>8197.7999999999993</v>
      </c>
      <c r="E75" s="9">
        <f>D75/D87*100</f>
        <v>1.3674226539989329</v>
      </c>
      <c r="F75" s="17">
        <v>7345.9</v>
      </c>
      <c r="G75" s="9">
        <f>F75/F87*100</f>
        <v>2.0221481363418765</v>
      </c>
      <c r="H75" s="9">
        <f t="shared" si="11"/>
        <v>23.876897133220893</v>
      </c>
      <c r="I75" s="10">
        <f t="shared" si="12"/>
        <v>89.608187562516775</v>
      </c>
    </row>
    <row r="76" spans="1:9" ht="26.25" customHeight="1" x14ac:dyDescent="0.25">
      <c r="A76" s="3" t="s">
        <v>66</v>
      </c>
      <c r="B76" s="17">
        <v>798</v>
      </c>
      <c r="C76" s="9">
        <f>B76/B87*100</f>
        <v>0.20484633572774225</v>
      </c>
      <c r="D76" s="17">
        <v>1338.1</v>
      </c>
      <c r="E76" s="9">
        <f>D76/D87*100</f>
        <v>0.2231999137958931</v>
      </c>
      <c r="F76" s="17">
        <v>806.8</v>
      </c>
      <c r="G76" s="9">
        <f>F76/F87*100</f>
        <v>0.22209247558510545</v>
      </c>
      <c r="H76" s="9">
        <f t="shared" si="11"/>
        <v>1.1027568922305591</v>
      </c>
      <c r="I76" s="10">
        <f t="shared" si="12"/>
        <v>60.294447350721171</v>
      </c>
    </row>
    <row r="77" spans="1:9" ht="26.25" customHeight="1" x14ac:dyDescent="0.25">
      <c r="A77" s="3" t="s">
        <v>67</v>
      </c>
      <c r="B77" s="17">
        <f>SUM(B78:B79)</f>
        <v>4971</v>
      </c>
      <c r="C77" s="9">
        <f>B77/B87*100</f>
        <v>1.276054053762665</v>
      </c>
      <c r="D77" s="17">
        <f>SUM(D78:D79)</f>
        <v>7460.3</v>
      </c>
      <c r="E77" s="9">
        <f>D77/D87*100</f>
        <v>1.2444049898299838</v>
      </c>
      <c r="F77" s="17">
        <f>SUM(F78:F79)</f>
        <v>5629.9</v>
      </c>
      <c r="G77" s="9">
        <f>F77/F87*100</f>
        <v>1.5497749483100958</v>
      </c>
      <c r="H77" s="9">
        <f t="shared" si="11"/>
        <v>13.254878294105808</v>
      </c>
      <c r="I77" s="10">
        <f t="shared" si="12"/>
        <v>75.464793641006395</v>
      </c>
    </row>
    <row r="78" spans="1:9" ht="15" customHeight="1" x14ac:dyDescent="0.25">
      <c r="A78" s="3" t="s">
        <v>68</v>
      </c>
      <c r="B78" s="17">
        <v>293.8</v>
      </c>
      <c r="C78" s="9">
        <f>B78/B87*100</f>
        <v>7.5418362702770275E-2</v>
      </c>
      <c r="D78" s="17">
        <v>500</v>
      </c>
      <c r="E78" s="9">
        <f t="shared" ref="E78:G78" si="13">D78/D87*100</f>
        <v>8.3401806216236857E-2</v>
      </c>
      <c r="F78" s="17">
        <v>301.89999999999998</v>
      </c>
      <c r="G78" s="9">
        <f t="shared" si="13"/>
        <v>8.3105749106523713E-2</v>
      </c>
      <c r="H78" s="9">
        <f t="shared" si="11"/>
        <v>2.7569775357385851</v>
      </c>
      <c r="I78" s="10">
        <f t="shared" si="12"/>
        <v>60.38</v>
      </c>
    </row>
    <row r="79" spans="1:9" ht="15" customHeight="1" x14ac:dyDescent="0.25">
      <c r="A79" s="3" t="s">
        <v>69</v>
      </c>
      <c r="B79" s="17">
        <v>4677.2</v>
      </c>
      <c r="C79" s="9">
        <f>B79/B87*100</f>
        <v>1.2006356910598948</v>
      </c>
      <c r="D79" s="17">
        <v>6960.3</v>
      </c>
      <c r="E79" s="9">
        <f t="shared" ref="E79:G79" si="14">D79/D87*100</f>
        <v>1.1610031836137469</v>
      </c>
      <c r="F79" s="17">
        <v>5328</v>
      </c>
      <c r="G79" s="9">
        <f t="shared" si="14"/>
        <v>1.4666691992035721</v>
      </c>
      <c r="H79" s="9">
        <f t="shared" si="11"/>
        <v>13.914307705464822</v>
      </c>
      <c r="I79" s="10">
        <f t="shared" si="12"/>
        <v>76.5484246368691</v>
      </c>
    </row>
    <row r="80" spans="1:9" ht="26.25" customHeight="1" x14ac:dyDescent="0.25">
      <c r="A80" s="3" t="s">
        <v>70</v>
      </c>
      <c r="B80" s="17">
        <f>B81</f>
        <v>775.9</v>
      </c>
      <c r="C80" s="9">
        <f>B80/B87*100</f>
        <v>0.19917327304656041</v>
      </c>
      <c r="D80" s="17">
        <f>D81</f>
        <v>1150</v>
      </c>
      <c r="E80" s="9">
        <f t="shared" ref="E80:G80" si="15">D80/D87*100</f>
        <v>0.19182415429734478</v>
      </c>
      <c r="F80" s="17">
        <f>F81</f>
        <v>766.4</v>
      </c>
      <c r="G80" s="9">
        <f t="shared" si="15"/>
        <v>0.2109713352608141</v>
      </c>
      <c r="H80" s="9">
        <f t="shared" si="11"/>
        <v>-1.2243845856424826</v>
      </c>
      <c r="I80" s="10">
        <f t="shared" si="12"/>
        <v>66.643478260869557</v>
      </c>
    </row>
    <row r="81" spans="1:9" ht="26.25" customHeight="1" x14ac:dyDescent="0.25">
      <c r="A81" s="3" t="s">
        <v>71</v>
      </c>
      <c r="B81" s="17">
        <v>775.9</v>
      </c>
      <c r="C81" s="9">
        <f>B81/B87*100</f>
        <v>0.19917327304656041</v>
      </c>
      <c r="D81" s="17">
        <v>1150</v>
      </c>
      <c r="E81" s="9">
        <f t="shared" ref="E81:G81" si="16">D81/D87*100</f>
        <v>0.19182415429734478</v>
      </c>
      <c r="F81" s="17">
        <v>766.4</v>
      </c>
      <c r="G81" s="9">
        <f t="shared" si="16"/>
        <v>0.2109713352608141</v>
      </c>
      <c r="H81" s="9">
        <f t="shared" si="11"/>
        <v>-1.2243845856424826</v>
      </c>
      <c r="I81" s="10">
        <f t="shared" si="12"/>
        <v>66.643478260869557</v>
      </c>
    </row>
    <row r="82" spans="1:9" ht="39" customHeight="1" x14ac:dyDescent="0.25">
      <c r="A82" s="3" t="s">
        <v>72</v>
      </c>
      <c r="B82" s="17">
        <f>B83</f>
        <v>56</v>
      </c>
      <c r="C82" s="9">
        <f>B82/B87*100</f>
        <v>1.4375181454578403E-2</v>
      </c>
      <c r="D82" s="17">
        <f>D83</f>
        <v>537.1</v>
      </c>
      <c r="E82" s="9">
        <f t="shared" ref="E82:G82" si="17">D82/D87*100</f>
        <v>8.9590220237481644E-2</v>
      </c>
      <c r="F82" s="17">
        <f>F83</f>
        <v>44.8</v>
      </c>
      <c r="G82" s="9">
        <f t="shared" si="17"/>
        <v>1.2332353626936941E-2</v>
      </c>
      <c r="H82" s="9">
        <f t="shared" si="11"/>
        <v>-20</v>
      </c>
      <c r="I82" s="10">
        <f t="shared" si="12"/>
        <v>8.3410910444982314</v>
      </c>
    </row>
    <row r="83" spans="1:9" ht="39" customHeight="1" x14ac:dyDescent="0.25">
      <c r="A83" s="3" t="s">
        <v>73</v>
      </c>
      <c r="B83" s="17">
        <v>56</v>
      </c>
      <c r="C83" s="9">
        <f>B83/B87*100</f>
        <v>1.4375181454578403E-2</v>
      </c>
      <c r="D83" s="17">
        <v>537.1</v>
      </c>
      <c r="E83" s="9">
        <f t="shared" ref="E83:G83" si="18">D83/D87*100</f>
        <v>8.9590220237481644E-2</v>
      </c>
      <c r="F83" s="17">
        <v>44.8</v>
      </c>
      <c r="G83" s="9">
        <f t="shared" si="18"/>
        <v>1.2332353626936941E-2</v>
      </c>
      <c r="H83" s="9">
        <f t="shared" si="11"/>
        <v>-20</v>
      </c>
      <c r="I83" s="10">
        <f t="shared" si="12"/>
        <v>8.3410910444982314</v>
      </c>
    </row>
    <row r="84" spans="1:9" ht="90" customHeight="1" x14ac:dyDescent="0.25">
      <c r="A84" s="3" t="s">
        <v>74</v>
      </c>
      <c r="B84" s="17">
        <f>SUM(B85:B86)</f>
        <v>11467.3</v>
      </c>
      <c r="C84" s="9">
        <f>B84/B87*100</f>
        <v>2.943652112394409</v>
      </c>
      <c r="D84" s="17">
        <f>SUM(D85:D86)</f>
        <v>15317.7</v>
      </c>
      <c r="E84" s="9">
        <f t="shared" ref="E84:G84" si="19">D84/D87*100</f>
        <v>2.5550476941569031</v>
      </c>
      <c r="F84" s="17">
        <f>SUM(F85:F86)</f>
        <v>10604.6</v>
      </c>
      <c r="G84" s="9">
        <f t="shared" si="19"/>
        <v>2.9191892248262392</v>
      </c>
      <c r="H84" s="9">
        <f t="shared" si="11"/>
        <v>-7.5231309898581031</v>
      </c>
      <c r="I84" s="10">
        <f t="shared" si="12"/>
        <v>69.231020322894437</v>
      </c>
    </row>
    <row r="85" spans="1:9" ht="64.5" customHeight="1" x14ac:dyDescent="0.25">
      <c r="A85" s="3" t="s">
        <v>75</v>
      </c>
      <c r="B85" s="17">
        <v>8136</v>
      </c>
      <c r="C85" s="9">
        <f>B85/B87*100</f>
        <v>2.0885085056151764</v>
      </c>
      <c r="D85" s="17">
        <v>12493</v>
      </c>
      <c r="E85" s="9">
        <f t="shared" ref="E85:G85" si="20">D85/D87*100</f>
        <v>2.0838775301188943</v>
      </c>
      <c r="F85" s="17">
        <v>8518.7000000000007</v>
      </c>
      <c r="G85" s="9">
        <f t="shared" si="20"/>
        <v>2.3449915366470475</v>
      </c>
      <c r="H85" s="9">
        <f t="shared" si="11"/>
        <v>4.7037856440511376</v>
      </c>
      <c r="I85" s="10">
        <f t="shared" si="12"/>
        <v>68.187785159689426</v>
      </c>
    </row>
    <row r="86" spans="1:9" ht="26.25" customHeight="1" x14ac:dyDescent="0.25">
      <c r="A86" s="3" t="s">
        <v>76</v>
      </c>
      <c r="B86" s="17">
        <v>3331.3</v>
      </c>
      <c r="C86" s="9">
        <f>B86/B87*100</f>
        <v>0.85514360677923285</v>
      </c>
      <c r="D86" s="17">
        <v>2824.7</v>
      </c>
      <c r="E86" s="9">
        <f t="shared" ref="E86:G86" si="21">D86/D87*100</f>
        <v>0.47117016403800854</v>
      </c>
      <c r="F86" s="17">
        <v>2085.9</v>
      </c>
      <c r="G86" s="9">
        <f t="shared" si="21"/>
        <v>0.57419768817919126</v>
      </c>
      <c r="H86" s="9">
        <f t="shared" si="11"/>
        <v>-37.384804730885847</v>
      </c>
      <c r="I86" s="10">
        <f t="shared" si="12"/>
        <v>73.84501008956704</v>
      </c>
    </row>
    <row r="87" spans="1:9" s="14" customFormat="1" ht="15" customHeight="1" x14ac:dyDescent="0.25">
      <c r="A87" s="12" t="s">
        <v>77</v>
      </c>
      <c r="B87" s="16">
        <f>B43+B50+B52+B55+B59+B63+B70+B72+B77+B80+B82+B84</f>
        <v>389560.30000000005</v>
      </c>
      <c r="C87" s="13">
        <f>C43+C50+C52+C55+C59+C63+C70+C72+C77+C80+C82+C84</f>
        <v>100</v>
      </c>
      <c r="D87" s="16">
        <f t="shared" ref="D87" si="22">D43+D50+D52+D55+D59+D63+D70+D72+D77+D80+D82+D84</f>
        <v>599507.4</v>
      </c>
      <c r="E87" s="16"/>
      <c r="F87" s="16">
        <f>F43+F50+F52+F55+F59+F63+F70+F72+F77+F80+F82+F84</f>
        <v>363272.10000000003</v>
      </c>
      <c r="G87" s="13"/>
      <c r="H87" s="9">
        <f t="shared" si="11"/>
        <v>-6.7481722341830022</v>
      </c>
      <c r="I87" s="10">
        <f t="shared" si="12"/>
        <v>60.595098575930841</v>
      </c>
    </row>
    <row r="88" spans="1:9" ht="115.5" customHeight="1" x14ac:dyDescent="0.25">
      <c r="A88" s="3" t="s">
        <v>78</v>
      </c>
      <c r="B88" s="17">
        <v>108815.4</v>
      </c>
      <c r="C88" s="9">
        <f>B88/B87*100</f>
        <v>27.932877143795192</v>
      </c>
      <c r="D88" s="17">
        <v>188452.8</v>
      </c>
      <c r="E88" s="9">
        <f t="shared" ref="E88:G88" si="23">D88/D87*100</f>
        <v>31.43460781301448</v>
      </c>
      <c r="F88" s="17">
        <v>125063.5</v>
      </c>
      <c r="G88" s="9">
        <f t="shared" si="23"/>
        <v>34.426948835322058</v>
      </c>
      <c r="H88" s="9">
        <f t="shared" si="11"/>
        <v>14.931801932447073</v>
      </c>
      <c r="I88" s="10">
        <f t="shared" si="12"/>
        <v>66.363301580024284</v>
      </c>
    </row>
    <row r="89" spans="1:9" ht="51.75" customHeight="1" x14ac:dyDescent="0.25">
      <c r="A89" s="3" t="s">
        <v>79</v>
      </c>
      <c r="B89" s="17">
        <v>74843.7</v>
      </c>
      <c r="C89" s="9">
        <f>B89/B87*100</f>
        <v>19.212353004143388</v>
      </c>
      <c r="D89" s="17">
        <v>56279.5</v>
      </c>
      <c r="E89" s="9">
        <f t="shared" ref="E89:G89" si="24">D89/D87*100</f>
        <v>9.3876239058934061</v>
      </c>
      <c r="F89" s="17">
        <v>29925.1</v>
      </c>
      <c r="G89" s="9">
        <f t="shared" si="24"/>
        <v>8.2376543643180948</v>
      </c>
      <c r="H89" s="9">
        <f t="shared" si="11"/>
        <v>-60.016541138399091</v>
      </c>
      <c r="I89" s="10">
        <f t="shared" si="12"/>
        <v>53.172291864710949</v>
      </c>
    </row>
    <row r="90" spans="1:9" ht="26.25" customHeight="1" x14ac:dyDescent="0.25">
      <c r="A90" s="3" t="s">
        <v>80</v>
      </c>
      <c r="B90" s="17">
        <v>12422.5</v>
      </c>
      <c r="C90" s="9">
        <f>B90/B87*100</f>
        <v>3.1888516360625041</v>
      </c>
      <c r="D90" s="17">
        <v>6470.8</v>
      </c>
      <c r="E90" s="9">
        <f t="shared" ref="E90:G90" si="25">D90/D87*100</f>
        <v>1.0793528153280509</v>
      </c>
      <c r="F90" s="17">
        <v>4503.8</v>
      </c>
      <c r="G90" s="9">
        <f t="shared" si="25"/>
        <v>1.2397869255580045</v>
      </c>
      <c r="H90" s="9">
        <f t="shared" si="11"/>
        <v>-63.744817870798954</v>
      </c>
      <c r="I90" s="10">
        <f t="shared" si="12"/>
        <v>69.601903937689315</v>
      </c>
    </row>
    <row r="91" spans="1:9" ht="51.75" customHeight="1" x14ac:dyDescent="0.25">
      <c r="A91" s="3" t="s">
        <v>81</v>
      </c>
      <c r="B91" s="17">
        <v>3248.7</v>
      </c>
      <c r="C91" s="9">
        <f>B91/B87*100</f>
        <v>0.83394021413372954</v>
      </c>
      <c r="D91" s="17">
        <v>20741.599999999999</v>
      </c>
      <c r="E91" s="9">
        <f t="shared" ref="E91:G91" si="26">D91/D87*100</f>
        <v>3.4597738076293969</v>
      </c>
      <c r="F91" s="17">
        <v>4879</v>
      </c>
      <c r="G91" s="9">
        <f t="shared" si="26"/>
        <v>1.3430703871836014</v>
      </c>
      <c r="H91" s="9">
        <f t="shared" si="11"/>
        <v>50.18315018315019</v>
      </c>
      <c r="I91" s="10">
        <f t="shared" si="12"/>
        <v>23.522775485015622</v>
      </c>
    </row>
    <row r="92" spans="1:9" ht="15" customHeight="1" x14ac:dyDescent="0.25">
      <c r="A92" s="3" t="s">
        <v>82</v>
      </c>
      <c r="B92" s="17">
        <v>14226.8</v>
      </c>
      <c r="C92" s="9">
        <f>B92/B87*100</f>
        <v>3.652014848535643</v>
      </c>
      <c r="D92" s="17">
        <v>24551</v>
      </c>
      <c r="E92" s="9">
        <f t="shared" ref="E92:G92" si="27">D92/D87*100</f>
        <v>4.0951954888296624</v>
      </c>
      <c r="F92" s="17">
        <v>13903</v>
      </c>
      <c r="G92" s="9">
        <f t="shared" si="27"/>
        <v>3.8271587606094712</v>
      </c>
      <c r="H92" s="9">
        <f t="shared" si="11"/>
        <v>-2.2759861669525066</v>
      </c>
      <c r="I92" s="10">
        <f t="shared" si="12"/>
        <v>56.629057879516111</v>
      </c>
    </row>
    <row r="93" spans="1:9" ht="51.75" customHeight="1" x14ac:dyDescent="0.25">
      <c r="A93" s="3" t="s">
        <v>83</v>
      </c>
      <c r="B93" s="17">
        <v>174201.60000000001</v>
      </c>
      <c r="C93" s="9">
        <f>B93/B87*100</f>
        <v>44.717493029962242</v>
      </c>
      <c r="D93" s="17">
        <v>289547.59999999998</v>
      </c>
      <c r="E93" s="9">
        <f t="shared" ref="E93:G93" si="28">D93/D87*100</f>
        <v>48.297585651152922</v>
      </c>
      <c r="F93" s="17">
        <v>183719.5</v>
      </c>
      <c r="G93" s="9">
        <f t="shared" si="28"/>
        <v>50.573523262590214</v>
      </c>
      <c r="H93" s="9">
        <f t="shared" si="11"/>
        <v>5.4637270840221817</v>
      </c>
      <c r="I93" s="10">
        <f t="shared" si="12"/>
        <v>63.450534558048489</v>
      </c>
    </row>
    <row r="94" spans="1:9" ht="42" customHeight="1" x14ac:dyDescent="0.25">
      <c r="A94" s="3" t="s">
        <v>84</v>
      </c>
      <c r="B94" s="17">
        <v>56</v>
      </c>
      <c r="C94" s="9">
        <f>B94/B87*100</f>
        <v>1.4375181454578403E-2</v>
      </c>
      <c r="D94" s="17">
        <v>537.1</v>
      </c>
      <c r="E94" s="9">
        <f t="shared" ref="E94:G94" si="29">D94/D87*100</f>
        <v>8.9590220237481644E-2</v>
      </c>
      <c r="F94" s="17">
        <v>44.8</v>
      </c>
      <c r="G94" s="9">
        <f t="shared" si="29"/>
        <v>1.2332353626936941E-2</v>
      </c>
      <c r="H94" s="9">
        <f t="shared" si="11"/>
        <v>-20</v>
      </c>
      <c r="I94" s="10">
        <f t="shared" si="12"/>
        <v>8.3410910444982314</v>
      </c>
    </row>
    <row r="95" spans="1:9" ht="15" customHeight="1" x14ac:dyDescent="0.25">
      <c r="A95" s="3" t="s">
        <v>85</v>
      </c>
      <c r="B95" s="17">
        <f>SUM(B96:B100)</f>
        <v>1745.6</v>
      </c>
      <c r="C95" s="9">
        <f>B95/B87*100</f>
        <v>0.44809494191271537</v>
      </c>
      <c r="D95" s="17">
        <f>SUM(D96:D100)</f>
        <v>12927</v>
      </c>
      <c r="E95" s="9">
        <f t="shared" ref="E95:G95" si="30">D95/D87*100</f>
        <v>2.1562702979145878</v>
      </c>
      <c r="F95" s="17">
        <f>SUM(F96:F100)</f>
        <v>1233.3999999999999</v>
      </c>
      <c r="G95" s="9">
        <f t="shared" si="30"/>
        <v>0.33952511079160763</v>
      </c>
      <c r="H95" s="9">
        <f t="shared" si="11"/>
        <v>-29.342346471127414</v>
      </c>
      <c r="I95" s="10">
        <f t="shared" si="12"/>
        <v>9.5412702096387392</v>
      </c>
    </row>
    <row r="96" spans="1:9" ht="77.25" customHeight="1" x14ac:dyDescent="0.25">
      <c r="A96" s="3" t="s">
        <v>86</v>
      </c>
      <c r="B96" s="17">
        <v>0</v>
      </c>
      <c r="C96" s="9">
        <f>B96/B87*100</f>
        <v>0</v>
      </c>
      <c r="D96" s="17">
        <v>1300</v>
      </c>
      <c r="E96" s="9">
        <f t="shared" ref="E96:G96" si="31">D96/D87*100</f>
        <v>0.21684469616221583</v>
      </c>
      <c r="F96" s="17">
        <v>214.1</v>
      </c>
      <c r="G96" s="9">
        <f t="shared" si="31"/>
        <v>5.8936538203732125E-2</v>
      </c>
      <c r="H96" s="9" t="e">
        <f t="shared" si="11"/>
        <v>#DIV/0!</v>
      </c>
      <c r="I96" s="10">
        <f t="shared" si="12"/>
        <v>16.469230769230769</v>
      </c>
    </row>
    <row r="97" spans="1:9" ht="15" customHeight="1" x14ac:dyDescent="0.25">
      <c r="A97" s="3" t="s">
        <v>87</v>
      </c>
      <c r="B97" s="17">
        <v>674.6</v>
      </c>
      <c r="C97" s="9">
        <f>B97/B87*100</f>
        <v>0.17316959659390341</v>
      </c>
      <c r="D97" s="17">
        <v>847.7</v>
      </c>
      <c r="E97" s="9">
        <f>D97/D87*100</f>
        <v>0.14139942225900798</v>
      </c>
      <c r="F97" s="17">
        <v>847.7</v>
      </c>
      <c r="G97" s="9">
        <f>F97/F87*100</f>
        <v>0.23335125378469745</v>
      </c>
      <c r="H97" s="9">
        <f t="shared" si="11"/>
        <v>25.659650163059595</v>
      </c>
      <c r="I97" s="10">
        <f t="shared" si="12"/>
        <v>100</v>
      </c>
    </row>
    <row r="98" spans="1:9" ht="26.25" customHeight="1" x14ac:dyDescent="0.25">
      <c r="A98" s="3" t="s">
        <v>88</v>
      </c>
      <c r="B98" s="17">
        <v>1071</v>
      </c>
      <c r="C98" s="9">
        <f>B98/B87*100</f>
        <v>0.27492534531881196</v>
      </c>
      <c r="D98" s="17">
        <v>679.3</v>
      </c>
      <c r="E98" s="9">
        <f>D98/D87*100</f>
        <v>0.1133096939253794</v>
      </c>
      <c r="F98" s="17">
        <v>171.6</v>
      </c>
      <c r="G98" s="9">
        <f>F98/F87*100</f>
        <v>4.7237318803178108E-2</v>
      </c>
      <c r="H98" s="9">
        <f t="shared" si="11"/>
        <v>-83.977591036414566</v>
      </c>
      <c r="I98" s="10">
        <f t="shared" si="12"/>
        <v>25.261298395407039</v>
      </c>
    </row>
    <row r="99" spans="1:9" ht="15" customHeight="1" x14ac:dyDescent="0.25">
      <c r="A99" s="3" t="s">
        <v>89</v>
      </c>
      <c r="B99" s="17">
        <v>0</v>
      </c>
      <c r="C99" s="9">
        <f>B99/B87*100</f>
        <v>0</v>
      </c>
      <c r="D99" s="17">
        <v>10100</v>
      </c>
      <c r="E99" s="9">
        <f>D99/D87*100</f>
        <v>1.6847164855679844</v>
      </c>
      <c r="F99" s="17">
        <v>0</v>
      </c>
      <c r="G99" s="9">
        <f>F99/F87*100</f>
        <v>0</v>
      </c>
      <c r="H99" s="9" t="e">
        <f t="shared" si="11"/>
        <v>#DIV/0!</v>
      </c>
      <c r="I99" s="10">
        <f t="shared" si="12"/>
        <v>0</v>
      </c>
    </row>
    <row r="100" spans="1:9" ht="15" customHeight="1" x14ac:dyDescent="0.25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11"/>
        <v>#DIV/0!</v>
      </c>
      <c r="I100" s="10" t="e">
        <f t="shared" si="12"/>
        <v>#DIV/0!</v>
      </c>
    </row>
    <row r="101" spans="1:9" ht="26.25" customHeight="1" x14ac:dyDescent="0.25">
      <c r="A101" s="3" t="s">
        <v>91</v>
      </c>
      <c r="B101" s="17">
        <f>B42-B87</f>
        <v>10977.699999999953</v>
      </c>
      <c r="C101" s="9"/>
      <c r="D101" s="17">
        <f>D42-D87</f>
        <v>-40175.400000000023</v>
      </c>
      <c r="E101" s="9"/>
      <c r="F101" s="17">
        <f>F42-F87</f>
        <v>7099.8999999999651</v>
      </c>
      <c r="G101" s="9"/>
      <c r="H101" s="9"/>
      <c r="I101" s="9"/>
    </row>
    <row r="102" spans="1:9" x14ac:dyDescent="0.25">
      <c r="A102" s="26" t="s">
        <v>92</v>
      </c>
      <c r="B102" s="27"/>
      <c r="C102" s="27"/>
      <c r="D102" s="27"/>
      <c r="E102" s="27"/>
      <c r="F102" s="27"/>
      <c r="G102" s="27"/>
      <c r="H102" s="27"/>
      <c r="I102" s="28"/>
    </row>
    <row r="103" spans="1:9" ht="64.5" customHeight="1" x14ac:dyDescent="0.25">
      <c r="A103" s="3" t="s">
        <v>93</v>
      </c>
      <c r="B103" s="8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94</v>
      </c>
      <c r="B104" s="8"/>
      <c r="C104" s="8"/>
      <c r="D104" s="20">
        <v>0</v>
      </c>
      <c r="E104" s="20"/>
      <c r="F104" s="20">
        <v>0</v>
      </c>
      <c r="G104" s="8"/>
      <c r="H104" s="8"/>
      <c r="I104" s="8"/>
    </row>
    <row r="105" spans="1:9" ht="39" customHeight="1" x14ac:dyDescent="0.25">
      <c r="A105" s="3" t="s">
        <v>95</v>
      </c>
      <c r="B105" s="8">
        <v>-5845</v>
      </c>
      <c r="C105" s="8"/>
      <c r="D105" s="20">
        <v>0</v>
      </c>
      <c r="E105" s="20"/>
      <c r="F105" s="20">
        <v>0</v>
      </c>
      <c r="G105" s="8"/>
      <c r="H105" s="8"/>
      <c r="I105" s="8"/>
    </row>
    <row r="106" spans="1:9" ht="39" customHeight="1" x14ac:dyDescent="0.25">
      <c r="A106" s="3" t="s">
        <v>96</v>
      </c>
      <c r="B106" s="8"/>
      <c r="C106" s="8"/>
      <c r="D106" s="20">
        <v>0</v>
      </c>
      <c r="E106" s="20"/>
      <c r="F106" s="20">
        <v>0</v>
      </c>
      <c r="G106" s="8"/>
      <c r="H106" s="8"/>
      <c r="I106" s="8"/>
    </row>
    <row r="107" spans="1:9" ht="51.75" customHeight="1" x14ac:dyDescent="0.25">
      <c r="A107" s="3" t="s">
        <v>97</v>
      </c>
      <c r="B107" s="8"/>
      <c r="C107" s="8"/>
      <c r="D107" s="20">
        <v>0</v>
      </c>
      <c r="E107" s="20"/>
      <c r="F107" s="20">
        <v>0</v>
      </c>
      <c r="G107" s="8"/>
      <c r="H107" s="8"/>
      <c r="I107" s="8"/>
    </row>
    <row r="108" spans="1:9" ht="51.75" customHeight="1" x14ac:dyDescent="0.25">
      <c r="A108" s="3" t="s">
        <v>98</v>
      </c>
      <c r="B108" s="8"/>
      <c r="C108" s="8"/>
      <c r="D108" s="20">
        <v>0</v>
      </c>
      <c r="E108" s="20"/>
      <c r="F108" s="20">
        <v>0</v>
      </c>
      <c r="G108" s="8"/>
      <c r="H108" s="8"/>
      <c r="I108" s="8"/>
    </row>
    <row r="109" spans="1:9" ht="39" customHeight="1" x14ac:dyDescent="0.25">
      <c r="A109" s="3" t="s">
        <v>99</v>
      </c>
      <c r="B109" s="8"/>
      <c r="C109" s="8"/>
      <c r="D109" s="20">
        <v>0</v>
      </c>
      <c r="E109" s="20"/>
      <c r="F109" s="20">
        <v>0</v>
      </c>
      <c r="G109" s="8"/>
      <c r="H109" s="8"/>
      <c r="I109" s="8"/>
    </row>
    <row r="110" spans="1:9" ht="39" customHeight="1" x14ac:dyDescent="0.25">
      <c r="A110" s="3" t="s">
        <v>100</v>
      </c>
      <c r="B110" s="8">
        <v>-5132</v>
      </c>
      <c r="C110" s="8"/>
      <c r="D110" s="20">
        <v>860</v>
      </c>
      <c r="E110" s="20"/>
      <c r="F110" s="20">
        <v>599</v>
      </c>
      <c r="G110" s="8"/>
      <c r="H110" s="8"/>
      <c r="I110" s="8"/>
    </row>
    <row r="111" spans="1:9" ht="39" customHeight="1" x14ac:dyDescent="0.25">
      <c r="A111" s="3" t="s">
        <v>101</v>
      </c>
      <c r="B111" s="7">
        <f t="shared" ref="B111" si="32">SUM(B103:B110)</f>
        <v>-10977</v>
      </c>
      <c r="C111" s="7"/>
      <c r="D111" s="21">
        <f t="shared" ref="D111:F111" si="33">SUM(D104:D110)</f>
        <v>860</v>
      </c>
      <c r="E111" s="21"/>
      <c r="F111" s="21">
        <f t="shared" si="33"/>
        <v>599</v>
      </c>
      <c r="G111" s="7"/>
      <c r="H111" s="7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2024-09-09T09:15:27Z</dcterms:modified>
</cp:coreProperties>
</file>