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25725"/>
</workbook>
</file>

<file path=xl/calcChain.xml><?xml version="1.0" encoding="utf-8"?>
<calcChain xmlns="http://schemas.openxmlformats.org/spreadsheetml/2006/main">
  <c r="F84" i="1"/>
  <c r="B111"/>
  <c r="B33"/>
  <c r="B32" s="1"/>
  <c r="B31" s="1"/>
  <c r="B25"/>
  <c r="B19"/>
  <c r="B14"/>
  <c r="B12"/>
  <c r="B11" s="1"/>
  <c r="B9"/>
  <c r="B8" s="1"/>
  <c r="B42" l="1"/>
  <c r="F33"/>
  <c r="B59" l="1"/>
  <c r="F25" l="1"/>
  <c r="B50" l="1"/>
  <c r="F52" l="1"/>
  <c r="D52"/>
  <c r="I53"/>
  <c r="H53"/>
  <c r="I22"/>
  <c r="H37"/>
  <c r="D111"/>
  <c r="F111"/>
  <c r="I10"/>
  <c r="I13"/>
  <c r="I15"/>
  <c r="I17"/>
  <c r="I18"/>
  <c r="I24"/>
  <c r="I26"/>
  <c r="I27"/>
  <c r="I28"/>
  <c r="I29"/>
  <c r="I30"/>
  <c r="I34"/>
  <c r="I36"/>
  <c r="I37"/>
  <c r="I44"/>
  <c r="I45"/>
  <c r="I46"/>
  <c r="I47"/>
  <c r="I48"/>
  <c r="I49"/>
  <c r="I51"/>
  <c r="I54"/>
  <c r="I56"/>
  <c r="I57"/>
  <c r="I58"/>
  <c r="I60"/>
  <c r="I61"/>
  <c r="I62"/>
  <c r="I64"/>
  <c r="I65"/>
  <c r="I66"/>
  <c r="I67"/>
  <c r="I68"/>
  <c r="I69"/>
  <c r="I71"/>
  <c r="I73"/>
  <c r="I74"/>
  <c r="I75"/>
  <c r="I76"/>
  <c r="I78"/>
  <c r="I79"/>
  <c r="I81"/>
  <c r="I83"/>
  <c r="I85"/>
  <c r="I86"/>
  <c r="I88"/>
  <c r="I89"/>
  <c r="I90"/>
  <c r="I91"/>
  <c r="I92"/>
  <c r="I93"/>
  <c r="I94"/>
  <c r="I96"/>
  <c r="I97"/>
  <c r="I98"/>
  <c r="I99"/>
  <c r="I100"/>
  <c r="H10"/>
  <c r="H13"/>
  <c r="H15"/>
  <c r="H16"/>
  <c r="H18"/>
  <c r="H22"/>
  <c r="H24"/>
  <c r="H27"/>
  <c r="H28"/>
  <c r="H29"/>
  <c r="H30"/>
  <c r="H34"/>
  <c r="H41"/>
  <c r="F32"/>
  <c r="D33"/>
  <c r="D25"/>
  <c r="F19"/>
  <c r="D19"/>
  <c r="F9"/>
  <c r="D9"/>
  <c r="F14"/>
  <c r="D14"/>
  <c r="F12"/>
  <c r="F11" s="1"/>
  <c r="D12"/>
  <c r="D11" s="1"/>
  <c r="I25" l="1"/>
  <c r="F8"/>
  <c r="I14"/>
  <c r="F31"/>
  <c r="I33"/>
  <c r="I11"/>
  <c r="D32"/>
  <c r="I32" s="1"/>
  <c r="D8"/>
  <c r="I9"/>
  <c r="H11"/>
  <c r="H14"/>
  <c r="H33"/>
  <c r="I12"/>
  <c r="H12"/>
  <c r="H9"/>
  <c r="F95"/>
  <c r="H44"/>
  <c r="H46"/>
  <c r="H48"/>
  <c r="H51"/>
  <c r="D95"/>
  <c r="H56"/>
  <c r="H57"/>
  <c r="H58"/>
  <c r="H60"/>
  <c r="H61"/>
  <c r="H62"/>
  <c r="H64"/>
  <c r="H65"/>
  <c r="H66"/>
  <c r="H67"/>
  <c r="H68"/>
  <c r="H69"/>
  <c r="H71"/>
  <c r="H73"/>
  <c r="H74"/>
  <c r="H75"/>
  <c r="H76"/>
  <c r="H78"/>
  <c r="H79"/>
  <c r="H81"/>
  <c r="H83"/>
  <c r="H85"/>
  <c r="H86"/>
  <c r="H88"/>
  <c r="H89"/>
  <c r="H90"/>
  <c r="H91"/>
  <c r="H92"/>
  <c r="H93"/>
  <c r="H94"/>
  <c r="H96"/>
  <c r="H97"/>
  <c r="H98"/>
  <c r="H99"/>
  <c r="H100"/>
  <c r="H49"/>
  <c r="H54"/>
  <c r="H47"/>
  <c r="H45"/>
  <c r="D84"/>
  <c r="F82"/>
  <c r="D82"/>
  <c r="F80"/>
  <c r="D80"/>
  <c r="F77"/>
  <c r="D77"/>
  <c r="F72"/>
  <c r="D72"/>
  <c r="F70"/>
  <c r="D70"/>
  <c r="F63"/>
  <c r="D63"/>
  <c r="F59"/>
  <c r="D59"/>
  <c r="F55"/>
  <c r="D55"/>
  <c r="I52"/>
  <c r="F50"/>
  <c r="F43"/>
  <c r="D50"/>
  <c r="D43"/>
  <c r="H8" l="1"/>
  <c r="I50"/>
  <c r="I70"/>
  <c r="I82"/>
  <c r="F42"/>
  <c r="I95"/>
  <c r="I8"/>
  <c r="I59"/>
  <c r="I77"/>
  <c r="I43"/>
  <c r="I55"/>
  <c r="I63"/>
  <c r="I72"/>
  <c r="I80"/>
  <c r="I84"/>
  <c r="D31"/>
  <c r="I31" s="1"/>
  <c r="H32"/>
  <c r="H31"/>
  <c r="B95"/>
  <c r="H95" s="1"/>
  <c r="B84"/>
  <c r="H84" s="1"/>
  <c r="B82"/>
  <c r="H82" s="1"/>
  <c r="B80"/>
  <c r="H80" s="1"/>
  <c r="B77"/>
  <c r="H77" s="1"/>
  <c r="B72"/>
  <c r="H72" s="1"/>
  <c r="B70"/>
  <c r="H70" s="1"/>
  <c r="B63"/>
  <c r="H63" s="1"/>
  <c r="H59"/>
  <c r="B55"/>
  <c r="H55" s="1"/>
  <c r="B52"/>
  <c r="H52" s="1"/>
  <c r="H50"/>
  <c r="B43"/>
  <c r="H43" s="1"/>
  <c r="D87"/>
  <c r="E53" s="1"/>
  <c r="F87"/>
  <c r="G53" s="1"/>
  <c r="I87" l="1"/>
  <c r="D42"/>
  <c r="E31" s="1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C41"/>
  <c r="C36"/>
  <c r="G80"/>
  <c r="G63"/>
  <c r="G45"/>
  <c r="E43"/>
  <c r="G78"/>
  <c r="G84"/>
  <c r="G75"/>
  <c r="G83"/>
  <c r="G74"/>
  <c r="G44"/>
  <c r="G59"/>
  <c r="G57"/>
  <c r="G86"/>
  <c r="G79"/>
  <c r="G67"/>
  <c r="G50"/>
  <c r="F101"/>
  <c r="G82"/>
  <c r="G76"/>
  <c r="G65"/>
  <c r="G55"/>
  <c r="G85"/>
  <c r="G81"/>
  <c r="G77"/>
  <c r="G69"/>
  <c r="G61"/>
  <c r="G52"/>
  <c r="G48"/>
  <c r="G46"/>
  <c r="D101"/>
  <c r="E69"/>
  <c r="E79"/>
  <c r="E81"/>
  <c r="E66"/>
  <c r="E60"/>
  <c r="E55"/>
  <c r="E73"/>
  <c r="G73" s="1"/>
  <c r="E91"/>
  <c r="G91" s="1"/>
  <c r="E72"/>
  <c r="G72" s="1"/>
  <c r="E67"/>
  <c r="E63"/>
  <c r="E51"/>
  <c r="E83"/>
  <c r="E75"/>
  <c r="E71"/>
  <c r="G71" s="1"/>
  <c r="E68"/>
  <c r="E62"/>
  <c r="E54"/>
  <c r="E45"/>
  <c r="E98"/>
  <c r="G98" s="1"/>
  <c r="E85"/>
  <c r="E77"/>
  <c r="E70"/>
  <c r="E65"/>
  <c r="E57"/>
  <c r="E48"/>
  <c r="E95"/>
  <c r="G95" s="1"/>
  <c r="E46"/>
  <c r="E97"/>
  <c r="G97" s="1"/>
  <c r="E94"/>
  <c r="G94" s="1"/>
  <c r="E90"/>
  <c r="G90" s="1"/>
  <c r="E64"/>
  <c r="E59"/>
  <c r="E56"/>
  <c r="E50"/>
  <c r="E47"/>
  <c r="E100"/>
  <c r="G100" s="1"/>
  <c r="E93"/>
  <c r="G93" s="1"/>
  <c r="E89"/>
  <c r="G89" s="1"/>
  <c r="E61"/>
  <c r="E58"/>
  <c r="E52"/>
  <c r="E49"/>
  <c r="E44"/>
  <c r="E99"/>
  <c r="G99" s="1"/>
  <c r="E96"/>
  <c r="G96" s="1"/>
  <c r="E92"/>
  <c r="G92" s="1"/>
  <c r="E88"/>
  <c r="G88" s="1"/>
  <c r="B87"/>
  <c r="C53" s="1"/>
  <c r="G43"/>
  <c r="E86"/>
  <c r="E84"/>
  <c r="E82"/>
  <c r="E80"/>
  <c r="E78"/>
  <c r="E76"/>
  <c r="E74"/>
  <c r="G70"/>
  <c r="G68"/>
  <c r="G66"/>
  <c r="G64"/>
  <c r="G62"/>
  <c r="G60"/>
  <c r="G58"/>
  <c r="G56"/>
  <c r="G54"/>
  <c r="G51"/>
  <c r="G49"/>
  <c r="G47"/>
  <c r="C31" l="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32"/>
  <c r="E8"/>
  <c r="E42" s="1"/>
  <c r="C33"/>
  <c r="C25"/>
  <c r="C17"/>
  <c r="C40"/>
  <c r="C32"/>
  <c r="C24"/>
  <c r="C16"/>
  <c r="H42"/>
  <c r="C39"/>
  <c r="C23"/>
  <c r="C38"/>
  <c r="C22"/>
  <c r="C8"/>
  <c r="C19"/>
  <c r="C18"/>
  <c r="C26"/>
  <c r="C10"/>
  <c r="H87"/>
  <c r="C100"/>
  <c r="C89"/>
  <c r="C56"/>
  <c r="C88"/>
  <c r="C90"/>
  <c r="C43"/>
  <c r="C57"/>
  <c r="C54"/>
  <c r="C72"/>
  <c r="C50"/>
  <c r="C63"/>
  <c r="C75"/>
  <c r="C76"/>
  <c r="C93"/>
  <c r="C60"/>
  <c r="C83"/>
  <c r="C85"/>
  <c r="C98"/>
  <c r="C49"/>
  <c r="C67"/>
  <c r="C91"/>
  <c r="C44"/>
  <c r="C46"/>
  <c r="C69"/>
  <c r="C92"/>
  <c r="C45"/>
  <c r="C59"/>
  <c r="C81"/>
  <c r="C55"/>
  <c r="C84"/>
  <c r="C68"/>
  <c r="C51"/>
  <c r="C71"/>
  <c r="C73"/>
  <c r="C96"/>
  <c r="C61"/>
  <c r="C52"/>
  <c r="C74"/>
  <c r="C97"/>
  <c r="C62"/>
  <c r="C65"/>
  <c r="C86"/>
  <c r="C77"/>
  <c r="C80"/>
  <c r="C64"/>
  <c r="C47"/>
  <c r="C95"/>
  <c r="C78"/>
  <c r="B101"/>
  <c r="C82"/>
  <c r="C58"/>
  <c r="C79"/>
  <c r="C66"/>
  <c r="C48"/>
  <c r="C70"/>
  <c r="C94"/>
  <c r="C99"/>
  <c r="C42" l="1"/>
  <c r="C87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<sst xmlns="http://schemas.openxmlformats.org/spreadsheetml/2006/main" count="118" uniqueCount="116">
  <si>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</si>
  <si>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</si>
  <si>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</si>
  <si>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</si>
  <si>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</si>
  <si>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</si>
  <si>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</si>
  <si>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</si>
  <si>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</si>
  <si>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</si>
  <si>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</si>
  <si>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</si>
  <si>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</si>
  <si>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</si>
  <si>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</si>
  <si>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</si>
  <si>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</si>
  <si>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</si>
  <si>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</si>
  <si>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</si>
  <si>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</si>
  <si>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</si>
  <si>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</si>
  <si>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</si>
  <si>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</si>
  <si>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</si>
  <si>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</si>
  <si>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</si>
  <si>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</si>
  <si>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</si>
  <si>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</si>
  <si>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</si>
  <si>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</si>
  <si>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</si>
  <si>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</si>
  <si>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</si>
  <si>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</si>
  <si>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</si>
  <si>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</si>
  <si>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</si>
  <si>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</si>
  <si>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</si>
  <si>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</si>
  <si>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</si>
  <si>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</si>
  <si>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</si>
  <si>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</si>
  <si>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</si>
  <si>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</si>
  <si>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</si>
  <si>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</si>
  <si>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</si>
  <si>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</si>
  <si>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</si>
  <si>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</si>
  <si>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</si>
  <si>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</si>
  <si>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</si>
  <si>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</si>
  <si>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</si>
  <si>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</si>
  <si>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</si>
  <si>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</si>
  <si>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</si>
  <si>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</si>
  <si>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</si>
  <si>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</si>
  <si>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</si>
  <si>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</si>
  <si>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</si>
  <si>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</si>
  <si>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</si>
  <si>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</si>
  <si>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</si>
  <si>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</si>
  <si>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</si>
  <si>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</si>
  <si>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</si>
  <si>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</si>
  <si>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</si>
  <si>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</si>
  <si>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</si>
  <si>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</si>
  <si>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</si>
  <si>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</si>
  <si>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</si>
  <si>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</si>
  <si>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</si>
  <si>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</si>
  <si>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</si>
  <si>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</si>
  <si>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</si>
  <si>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</si>
  <si>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</si>
  <si>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</si>
  <si>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</si>
  <si>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</si>
  <si>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</si>
  <si>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</si>
  <si>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</si>
  <si>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</si>
  <si>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</si>
  <si>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</si>
  <si>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</si>
  <si>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</si>
  <si>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</si>
  <si>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</si>
  <si>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</si>
  <si>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</si>
  <si>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</si>
  <si>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</si>
  <si>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</si>
  <si>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январь-май 2024 года</t>
  </si>
  <si>
    <t>Факт на 01.06 .2023 (отчетный) год</t>
  </si>
  <si>
    <t>План на 2024 год по состоянию на 01.06.2024 (текущий) год</t>
  </si>
  <si>
    <t>Факт на 01.06.2024 (текущий) год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</si>
</sst>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tabSelected="1" workbookViewId="0">
      <selection activeCell="C114" sqref="C114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1" t="s">
        <v>112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3" t="s">
        <v>8</v>
      </c>
      <c r="B8" s="15">
        <f t="shared" ref="B8" si="0">B9+B11+B14+B19+B22+B23+B24+B25+B27+B28+B29+B30</f>
        <v>55078</v>
      </c>
      <c r="C8" s="15">
        <f>B8/B42*100</f>
        <v>24.873775007903177</v>
      </c>
      <c r="D8" s="15">
        <f>D9+D11+D14+D19+D22+D23+D24+D25+D27+D28+D29+D30</f>
        <v>165477</v>
      </c>
      <c r="E8" s="15">
        <f>D8/D42*100</f>
        <v>31.186475815342863</v>
      </c>
      <c r="F8" s="15">
        <f t="shared" ref="F8" si="1">F9+F11+F14+F19+F22+F23+F24+F25+F27+F28+F29+F30</f>
        <v>62020</v>
      </c>
      <c r="G8" s="10">
        <f>F8/F42*100</f>
        <v>28.132853112213883</v>
      </c>
      <c r="H8" s="10">
        <f>F8/B8*100-100</f>
        <v>12.60394349831148</v>
      </c>
      <c r="I8" s="10">
        <f>F8/D8*100</f>
        <v>37.47952887712492</v>
      </c>
    </row>
    <row r="9" spans="1:9" ht="26.25" customHeight="1">
      <c r="A9" s="3" t="s">
        <v>9</v>
      </c>
      <c r="B9" s="15">
        <f>B10</f>
        <v>38452</v>
      </c>
      <c r="C9" s="15">
        <f>B9/B42*100</f>
        <v>17.365307320597932</v>
      </c>
      <c r="D9" s="15">
        <f>D10</f>
        <v>130865</v>
      </c>
      <c r="E9" s="15">
        <f>D9/D42*100</f>
        <v>24.663355980437426</v>
      </c>
      <c r="F9" s="15">
        <f>F10</f>
        <v>45130</v>
      </c>
      <c r="G9" s="10">
        <f>F9/F42*100</f>
        <v>20.471390857049542</v>
      </c>
      <c r="H9" s="10">
        <f t="shared" ref="H9:H42" si="2">F9/B9*100-100</f>
        <v>17.367107042546564</v>
      </c>
      <c r="I9" s="10">
        <f t="shared" ref="I9:I42" si="3">F9/D9*100</f>
        <v>34.485920605203837</v>
      </c>
    </row>
    <row r="10" spans="1:9" ht="26.25" customHeight="1">
      <c r="A10" s="3" t="s">
        <v>10</v>
      </c>
      <c r="B10" s="15">
        <v>38452</v>
      </c>
      <c r="C10" s="15">
        <f>B10/B42*100</f>
        <v>17.365307320597932</v>
      </c>
      <c r="D10" s="15">
        <v>130865</v>
      </c>
      <c r="E10" s="15">
        <f>D10/D42*100</f>
        <v>24.663355980437426</v>
      </c>
      <c r="F10" s="15">
        <v>45130</v>
      </c>
      <c r="G10" s="10">
        <f>F10/F42*100</f>
        <v>20.471390857049542</v>
      </c>
      <c r="H10" s="10">
        <f t="shared" si="2"/>
        <v>17.367107042546564</v>
      </c>
      <c r="I10" s="10">
        <f t="shared" si="3"/>
        <v>34.485920605203837</v>
      </c>
    </row>
    <row r="11" spans="1:9" ht="64.5" customHeight="1">
      <c r="A11" s="3" t="s">
        <v>11</v>
      </c>
      <c r="B11" s="15">
        <f>B12</f>
        <v>1221</v>
      </c>
      <c r="C11" s="15">
        <f>B11/B42*100</f>
        <v>0.55141579731743673</v>
      </c>
      <c r="D11" s="15">
        <f>D12</f>
        <v>3265</v>
      </c>
      <c r="E11" s="15">
        <f>D11/D42*100</f>
        <v>0.61533532477078046</v>
      </c>
      <c r="F11" s="15">
        <f>F12</f>
        <v>1424</v>
      </c>
      <c r="G11" s="10">
        <f>F11/F42*100</f>
        <v>0.64593974253132169</v>
      </c>
      <c r="H11" s="10">
        <f t="shared" si="2"/>
        <v>16.625716625716635</v>
      </c>
      <c r="I11" s="10">
        <f t="shared" si="3"/>
        <v>43.61408882082695</v>
      </c>
    </row>
    <row r="12" spans="1:9" ht="26.25" customHeight="1">
      <c r="A12" s="3" t="s">
        <v>12</v>
      </c>
      <c r="B12" s="15">
        <f>B13</f>
        <v>1221</v>
      </c>
      <c r="C12" s="15">
        <f>B12/B42*100</f>
        <v>0.55141579731743673</v>
      </c>
      <c r="D12" s="15">
        <f>D13</f>
        <v>3265</v>
      </c>
      <c r="E12" s="15">
        <f>D12/D42*100</f>
        <v>0.61533532477078046</v>
      </c>
      <c r="F12" s="15">
        <f>F13</f>
        <v>1424</v>
      </c>
      <c r="G12" s="10">
        <f>F12/F42*100</f>
        <v>0.64593974253132169</v>
      </c>
      <c r="H12" s="10">
        <f t="shared" si="2"/>
        <v>16.625716625716635</v>
      </c>
      <c r="I12" s="10">
        <f t="shared" si="3"/>
        <v>43.61408882082695</v>
      </c>
    </row>
    <row r="13" spans="1:9" ht="26.25" customHeight="1">
      <c r="A13" s="3" t="s">
        <v>13</v>
      </c>
      <c r="B13" s="15">
        <v>1221</v>
      </c>
      <c r="C13" s="15">
        <f>B13/B42*100</f>
        <v>0.55141579731743673</v>
      </c>
      <c r="D13" s="15">
        <v>3265</v>
      </c>
      <c r="E13" s="15">
        <f>D13/D42*100</f>
        <v>0.61533532477078046</v>
      </c>
      <c r="F13" s="15">
        <v>1424</v>
      </c>
      <c r="G13" s="10">
        <f>F13/F42*100</f>
        <v>0.64593974253132169</v>
      </c>
      <c r="H13" s="10">
        <f t="shared" si="2"/>
        <v>16.625716625716635</v>
      </c>
      <c r="I13" s="10">
        <f t="shared" si="3"/>
        <v>43.61408882082695</v>
      </c>
    </row>
    <row r="14" spans="1:9" ht="26.25" customHeight="1">
      <c r="A14" s="3" t="s">
        <v>14</v>
      </c>
      <c r="B14" s="15">
        <f>B15+B16+B17+B18</f>
        <v>1362</v>
      </c>
      <c r="C14" s="15">
        <f>B14/B42*100</f>
        <v>0.61509280585286552</v>
      </c>
      <c r="D14" s="15">
        <f>D15+D16+D17+D18</f>
        <v>2791</v>
      </c>
      <c r="E14" s="15">
        <f>D14/D42*100</f>
        <v>0.52600333581477743</v>
      </c>
      <c r="F14" s="15">
        <f>F15+F16+F17+F18</f>
        <v>2384</v>
      </c>
      <c r="G14" s="10">
        <f>F14/F42*100</f>
        <v>1.0814047374962577</v>
      </c>
      <c r="H14" s="10">
        <f t="shared" si="2"/>
        <v>75.036710719530106</v>
      </c>
      <c r="I14" s="10">
        <f t="shared" si="3"/>
        <v>85.417413113579371</v>
      </c>
    </row>
    <row r="15" spans="1:9" ht="39" customHeight="1">
      <c r="A15" s="3" t="s">
        <v>15</v>
      </c>
      <c r="B15" s="15">
        <v>770</v>
      </c>
      <c r="C15" s="15">
        <f>B15/B42*100</f>
        <v>0.34773969200198707</v>
      </c>
      <c r="D15" s="15">
        <v>1455</v>
      </c>
      <c r="E15" s="15">
        <f>D15/D42*100</f>
        <v>0.27421528255481947</v>
      </c>
      <c r="F15" s="15">
        <v>1285</v>
      </c>
      <c r="G15" s="10">
        <f>F15/F42*100</f>
        <v>0.582888040135357</v>
      </c>
      <c r="H15" s="10">
        <f t="shared" si="2"/>
        <v>66.883116883116884</v>
      </c>
      <c r="I15" s="10">
        <f t="shared" si="3"/>
        <v>88.31615120274914</v>
      </c>
    </row>
    <row r="16" spans="1:9" ht="39" customHeight="1">
      <c r="A16" s="3" t="s">
        <v>103</v>
      </c>
      <c r="B16" s="15">
        <v>-60</v>
      </c>
      <c r="C16" s="15">
        <f>B16/B42*100</f>
        <v>-2.7096599376778215E-2</v>
      </c>
      <c r="D16" s="15">
        <v>0</v>
      </c>
      <c r="E16" s="15">
        <f>D16/D42*100</f>
        <v>0</v>
      </c>
      <c r="F16" s="15">
        <v>7</v>
      </c>
      <c r="G16" s="10">
        <f>F16/F42*100</f>
        <v>3.1752655882859916E-3</v>
      </c>
      <c r="H16" s="10">
        <f t="shared" si="2"/>
        <v>-111.66666666666667</v>
      </c>
      <c r="I16" s="10"/>
    </row>
    <row r="17" spans="1:9" ht="39" customHeight="1">
      <c r="A17" s="3" t="s">
        <v>104</v>
      </c>
      <c r="B17" s="15">
        <v>44</v>
      </c>
      <c r="C17" s="15">
        <f>B17/B42*100</f>
        <v>1.987083954297069E-2</v>
      </c>
      <c r="D17" s="15">
        <v>116</v>
      </c>
      <c r="E17" s="15">
        <f>D17/D42*100</f>
        <v>2.1861836959696949E-2</v>
      </c>
      <c r="F17" s="15">
        <v>335</v>
      </c>
      <c r="G17" s="10">
        <f>F17/F42*100</f>
        <v>0.15195913886797247</v>
      </c>
      <c r="H17" s="10"/>
      <c r="I17" s="10">
        <f t="shared" si="3"/>
        <v>288.79310344827587</v>
      </c>
    </row>
    <row r="18" spans="1:9" ht="38.25" customHeight="1">
      <c r="A18" s="3" t="s">
        <v>105</v>
      </c>
      <c r="B18" s="15">
        <v>608</v>
      </c>
      <c r="C18" s="15">
        <f>B18/B42*100</f>
        <v>0.27457887368468592</v>
      </c>
      <c r="D18" s="15">
        <v>1220</v>
      </c>
      <c r="E18" s="15">
        <f>D18/D42*100</f>
        <v>0.22992621630026103</v>
      </c>
      <c r="F18" s="15">
        <v>757</v>
      </c>
      <c r="G18" s="10">
        <f>F18/F42*100</f>
        <v>0.34338229290464223</v>
      </c>
      <c r="H18" s="10">
        <f t="shared" si="2"/>
        <v>24.506578947368425</v>
      </c>
      <c r="I18" s="10">
        <f t="shared" si="3"/>
        <v>62.049180327868847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926</v>
      </c>
      <c r="C22" s="15">
        <f>B22/B42*100</f>
        <v>0.41819085038161041</v>
      </c>
      <c r="D22" s="15">
        <v>2270</v>
      </c>
      <c r="E22" s="15">
        <f>D22/D42*100</f>
        <v>0.42781353360786273</v>
      </c>
      <c r="F22" s="15">
        <v>1164</v>
      </c>
      <c r="G22" s="10">
        <f>F22/F42*100</f>
        <v>0.52800130639498488</v>
      </c>
      <c r="H22" s="10">
        <f t="shared" si="2"/>
        <v>25.701943844492448</v>
      </c>
      <c r="I22" s="10">
        <f t="shared" si="3"/>
        <v>51.277533039647579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4392</v>
      </c>
      <c r="C24" s="15">
        <f>B24/B42*100</f>
        <v>1.9834710743801653</v>
      </c>
      <c r="D24" s="15">
        <v>7972</v>
      </c>
      <c r="E24" s="15">
        <f>D24/D42*100</f>
        <v>1.5024358986440007</v>
      </c>
      <c r="F24" s="15">
        <v>3926</v>
      </c>
      <c r="G24" s="10">
        <f>F24/F42*100</f>
        <v>1.7808703856586863</v>
      </c>
      <c r="H24" s="10">
        <f t="shared" si="2"/>
        <v>-10.610200364298734</v>
      </c>
      <c r="I24" s="10">
        <f t="shared" si="3"/>
        <v>49.247365780230808</v>
      </c>
    </row>
    <row r="25" spans="1:9" ht="50.25" customHeight="1">
      <c r="A25" s="3" t="s">
        <v>20</v>
      </c>
      <c r="B25" s="15">
        <f>B26</f>
        <v>106</v>
      </c>
      <c r="C25" s="15">
        <f>B25/B42*100</f>
        <v>4.7870658898974842E-2</v>
      </c>
      <c r="D25" s="15">
        <f>D26</f>
        <v>231</v>
      </c>
      <c r="E25" s="15">
        <f>D25/D42*100</f>
        <v>4.3535209807672372E-2</v>
      </c>
      <c r="F25" s="15">
        <f>F26</f>
        <v>224</v>
      </c>
      <c r="G25" s="10">
        <f>F25/F42*100</f>
        <v>0.10160849882515173</v>
      </c>
      <c r="H25" s="10"/>
      <c r="I25" s="10">
        <f t="shared" si="3"/>
        <v>96.969696969696969</v>
      </c>
    </row>
    <row r="26" spans="1:9" ht="39" customHeight="1">
      <c r="A26" s="3" t="s">
        <v>21</v>
      </c>
      <c r="B26" s="15">
        <v>106</v>
      </c>
      <c r="C26" s="15">
        <f>B26/B42*100</f>
        <v>4.7870658898974842E-2</v>
      </c>
      <c r="D26" s="15">
        <v>231</v>
      </c>
      <c r="E26" s="15">
        <f>D26/D42*100</f>
        <v>4.3535209807672372E-2</v>
      </c>
      <c r="F26" s="15">
        <v>224</v>
      </c>
      <c r="G26" s="10">
        <f>F26/F42*100</f>
        <v>0.10160849882515173</v>
      </c>
      <c r="H26" s="10"/>
      <c r="I26" s="10">
        <f t="shared" si="3"/>
        <v>96.969696969696969</v>
      </c>
    </row>
    <row r="27" spans="1:9" ht="51.75" customHeight="1">
      <c r="A27" s="3" t="s">
        <v>22</v>
      </c>
      <c r="B27" s="15">
        <v>5999</v>
      </c>
      <c r="C27" s="15">
        <f>B27/B42*100</f>
        <v>2.7092083276882084</v>
      </c>
      <c r="D27" s="15">
        <v>12900</v>
      </c>
      <c r="E27" s="15">
        <f>D27/D42*100</f>
        <v>2.4311870412076781</v>
      </c>
      <c r="F27" s="15">
        <v>5565</v>
      </c>
      <c r="G27" s="10">
        <f>F27/F42*100</f>
        <v>2.5243361426873632</v>
      </c>
      <c r="H27" s="10">
        <f t="shared" si="2"/>
        <v>-7.2345390898483117</v>
      </c>
      <c r="I27" s="10">
        <f t="shared" si="3"/>
        <v>43.139534883720934</v>
      </c>
    </row>
    <row r="28" spans="1:9" ht="39" customHeight="1">
      <c r="A28" s="3" t="s">
        <v>23</v>
      </c>
      <c r="B28" s="15">
        <v>2355</v>
      </c>
      <c r="C28" s="15">
        <f>B28/B42*100</f>
        <v>1.063541525538545</v>
      </c>
      <c r="D28" s="15">
        <v>4052</v>
      </c>
      <c r="E28" s="15">
        <f>D28/D42*100</f>
        <v>0.76365658069562103</v>
      </c>
      <c r="F28" s="15">
        <v>1691</v>
      </c>
      <c r="G28" s="10">
        <f>F28/F42*100</f>
        <v>0.76705344425594457</v>
      </c>
      <c r="H28" s="10">
        <f t="shared" si="2"/>
        <v>-28.195329087048833</v>
      </c>
      <c r="I28" s="10">
        <f t="shared" si="3"/>
        <v>41.732477788746294</v>
      </c>
    </row>
    <row r="29" spans="1:9" ht="26.25" customHeight="1">
      <c r="A29" s="3" t="s">
        <v>24</v>
      </c>
      <c r="B29" s="15">
        <v>210</v>
      </c>
      <c r="C29" s="15">
        <f>B29/B42*100</f>
        <v>9.4838097818723752E-2</v>
      </c>
      <c r="D29" s="15">
        <v>1011</v>
      </c>
      <c r="E29" s="15">
        <f>D29/D42*100</f>
        <v>0.19053721695046222</v>
      </c>
      <c r="F29" s="15">
        <v>453</v>
      </c>
      <c r="G29" s="10">
        <f>F29/F42*100</f>
        <v>0.20548504449907917</v>
      </c>
      <c r="H29" s="10">
        <f t="shared" si="2"/>
        <v>115.71428571428569</v>
      </c>
      <c r="I29" s="10">
        <f t="shared" si="3"/>
        <v>44.807121661721069</v>
      </c>
    </row>
    <row r="30" spans="1:9" ht="26.25" customHeight="1">
      <c r="A30" s="3" t="s">
        <v>25</v>
      </c>
      <c r="B30" s="15">
        <v>55</v>
      </c>
      <c r="C30" s="15">
        <f>B30/B42*100</f>
        <v>2.4838549428713365E-2</v>
      </c>
      <c r="D30" s="15">
        <v>120</v>
      </c>
      <c r="E30" s="15">
        <f>D30/D42*100</f>
        <v>2.2615693406583051E-2</v>
      </c>
      <c r="F30" s="15">
        <v>59</v>
      </c>
      <c r="G30" s="10">
        <f>F30/F42*100</f>
        <v>2.6762952815553361E-2</v>
      </c>
      <c r="H30" s="10">
        <f t="shared" si="2"/>
        <v>7.2727272727272805</v>
      </c>
      <c r="I30" s="10">
        <f t="shared" si="3"/>
        <v>49.166666666666664</v>
      </c>
    </row>
    <row r="31" spans="1:9" ht="26.25" customHeight="1">
      <c r="A31" s="3" t="s">
        <v>26</v>
      </c>
      <c r="B31" s="15">
        <f t="shared" ref="B31" si="4">B32+B39+B40+B41</f>
        <v>166352</v>
      </c>
      <c r="C31" s="15">
        <f>B31/B42*100</f>
        <v>75.126224992096823</v>
      </c>
      <c r="D31" s="15">
        <f>D32+D39+D40+D41</f>
        <v>365128</v>
      </c>
      <c r="E31" s="15">
        <f>D31/D42*100</f>
        <v>68.81352418465714</v>
      </c>
      <c r="F31" s="15">
        <f t="shared" ref="F31" si="5">F32+F39+F40+F41</f>
        <v>158434</v>
      </c>
      <c r="G31" s="10">
        <f>F31/F42*100</f>
        <v>71.86714688778612</v>
      </c>
      <c r="H31" s="10">
        <f t="shared" si="2"/>
        <v>-4.759786476868328</v>
      </c>
      <c r="I31" s="10">
        <f t="shared" si="3"/>
        <v>43.391358646830703</v>
      </c>
    </row>
    <row r="32" spans="1:9" ht="64.5" customHeight="1">
      <c r="A32" s="3" t="s">
        <v>27</v>
      </c>
      <c r="B32" s="15">
        <f t="shared" ref="B32" si="6">B33+B36+B37+B38</f>
        <v>166393</v>
      </c>
      <c r="C32" s="15">
        <f>B32/B42*100</f>
        <v>75.144741001670951</v>
      </c>
      <c r="D32" s="15">
        <f>D33+D36+D37+D38</f>
        <v>365128</v>
      </c>
      <c r="E32" s="15">
        <f>D32/D42*100</f>
        <v>68.81352418465714</v>
      </c>
      <c r="F32" s="15">
        <f t="shared" ref="F32" si="7">F33+F36+F37+F38</f>
        <v>159164</v>
      </c>
      <c r="G32" s="10">
        <f>F32/F42*100</f>
        <v>72.198281727707368</v>
      </c>
      <c r="H32" s="10">
        <f t="shared" si="2"/>
        <v>-4.3445337243754238</v>
      </c>
      <c r="I32" s="10">
        <f t="shared" si="3"/>
        <v>43.591288534431762</v>
      </c>
    </row>
    <row r="33" spans="1:9" ht="39" customHeight="1">
      <c r="A33" s="3" t="s">
        <v>28</v>
      </c>
      <c r="B33" s="15">
        <f>B34+B35</f>
        <v>31505</v>
      </c>
      <c r="C33" s="15">
        <f>B33/B42*100</f>
        <v>14.227972722756627</v>
      </c>
      <c r="D33" s="15">
        <f>D34+D35</f>
        <v>65768</v>
      </c>
      <c r="E33" s="15">
        <f>D33/D42*100</f>
        <v>12.394907699701283</v>
      </c>
      <c r="F33" s="15">
        <f>F34+F35</f>
        <v>32884</v>
      </c>
      <c r="G33" s="10">
        <f>F33/F42*100</f>
        <v>14.916490515028077</v>
      </c>
      <c r="H33" s="10">
        <f t="shared" si="2"/>
        <v>4.3770830026979866</v>
      </c>
      <c r="I33" s="10">
        <f t="shared" si="3"/>
        <v>50</v>
      </c>
    </row>
    <row r="34" spans="1:9" ht="39" customHeight="1">
      <c r="A34" s="3" t="s">
        <v>29</v>
      </c>
      <c r="B34" s="15">
        <v>31505</v>
      </c>
      <c r="C34" s="15">
        <f>B34/B42*100</f>
        <v>14.227972722756627</v>
      </c>
      <c r="D34" s="15">
        <v>65768</v>
      </c>
      <c r="E34" s="15">
        <f>D34/D42*100</f>
        <v>12.394907699701283</v>
      </c>
      <c r="F34" s="15">
        <v>32884</v>
      </c>
      <c r="G34" s="10">
        <f>F34/F42*100</f>
        <v>14.916490515028077</v>
      </c>
      <c r="H34" s="10">
        <f t="shared" si="2"/>
        <v>4.3770830026979866</v>
      </c>
      <c r="I34" s="10">
        <f t="shared" si="3"/>
        <v>50</v>
      </c>
    </row>
    <row r="35" spans="1:9" ht="38.25" customHeight="1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>
      <c r="A36" s="18" t="s">
        <v>109</v>
      </c>
      <c r="B36" s="15">
        <v>34864</v>
      </c>
      <c r="C36" s="15">
        <f>B36/B42*100</f>
        <v>15.744930677866595</v>
      </c>
      <c r="D36" s="15">
        <v>28885</v>
      </c>
      <c r="E36" s="15">
        <f>D36/D42*100</f>
        <v>5.4437858670762616</v>
      </c>
      <c r="F36" s="15">
        <v>11494</v>
      </c>
      <c r="G36" s="10">
        <f>F36/F42*100</f>
        <v>5.2137860959655979</v>
      </c>
      <c r="H36" s="10"/>
      <c r="I36" s="10">
        <f t="shared" si="3"/>
        <v>39.792279729963646</v>
      </c>
    </row>
    <row r="37" spans="1:9" ht="39" customHeight="1">
      <c r="A37" s="18" t="s">
        <v>110</v>
      </c>
      <c r="B37" s="15">
        <v>95240</v>
      </c>
      <c r="C37" s="15">
        <f>B37/B42*100</f>
        <v>43.011335410739285</v>
      </c>
      <c r="D37" s="15">
        <v>270475</v>
      </c>
      <c r="E37" s="15">
        <f>D37/D42*100</f>
        <v>50.974830617879583</v>
      </c>
      <c r="F37" s="15">
        <v>109022</v>
      </c>
      <c r="G37" s="10">
        <f>F37/F42*100</f>
        <v>49.453400709445056</v>
      </c>
      <c r="H37" s="10">
        <f t="shared" si="2"/>
        <v>14.470810583788321</v>
      </c>
      <c r="I37" s="10">
        <f t="shared" si="3"/>
        <v>40.307606987706812</v>
      </c>
    </row>
    <row r="38" spans="1:9" ht="26.25" customHeight="1">
      <c r="A38" s="3" t="s">
        <v>30</v>
      </c>
      <c r="B38" s="15">
        <v>4784</v>
      </c>
      <c r="C38" s="15">
        <f>B38/B42*100</f>
        <v>2.1605021903084496</v>
      </c>
      <c r="D38" s="15">
        <v>0</v>
      </c>
      <c r="E38" s="15">
        <f>D38/D42*100</f>
        <v>0</v>
      </c>
      <c r="F38" s="15">
        <v>5764</v>
      </c>
      <c r="G38" s="10">
        <f>F38/F42*100</f>
        <v>2.6146044072686365</v>
      </c>
      <c r="H38" s="10"/>
      <c r="I38" s="10"/>
    </row>
    <row r="39" spans="1:9" ht="26.25" customHeight="1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-1</v>
      </c>
      <c r="G39" s="10">
        <f>F39/F42*100</f>
        <v>-4.5360936975514165E-4</v>
      </c>
      <c r="H39" s="10"/>
      <c r="I39" s="10"/>
    </row>
    <row r="40" spans="1:9" ht="64.5" customHeight="1">
      <c r="A40" s="3" t="s">
        <v>32</v>
      </c>
      <c r="B40" s="15">
        <v>3</v>
      </c>
      <c r="C40" s="15">
        <f>B40/B42*100</f>
        <v>1.3548299688389107E-3</v>
      </c>
      <c r="D40" s="15">
        <v>0</v>
      </c>
      <c r="E40" s="15">
        <f>D40/D42*100</f>
        <v>0</v>
      </c>
      <c r="F40" s="15">
        <v>396</v>
      </c>
      <c r="G40" s="10">
        <f>F40/F42*100</f>
        <v>0.17962931042303609</v>
      </c>
      <c r="H40" s="10"/>
      <c r="I40" s="10"/>
    </row>
    <row r="41" spans="1:9" ht="39" customHeight="1">
      <c r="A41" s="3" t="s">
        <v>33</v>
      </c>
      <c r="B41" s="15">
        <v>-44</v>
      </c>
      <c r="C41" s="15">
        <f>B41/B42*100</f>
        <v>-1.987083954297069E-2</v>
      </c>
      <c r="D41" s="15">
        <v>0</v>
      </c>
      <c r="E41" s="15">
        <f>D41/D42*100</f>
        <v>0</v>
      </c>
      <c r="F41" s="15">
        <v>-1125</v>
      </c>
      <c r="G41" s="10">
        <f>F41/F42*100</f>
        <v>-0.51031054097453432</v>
      </c>
      <c r="H41" s="10">
        <f t="shared" si="2"/>
        <v>2456.8181818181815</v>
      </c>
      <c r="I41" s="10"/>
    </row>
    <row r="42" spans="1:9" s="14" customFormat="1" ht="15" customHeight="1">
      <c r="A42" s="12" t="s">
        <v>34</v>
      </c>
      <c r="B42" s="16">
        <f t="shared" ref="B42" si="8">B8+B31</f>
        <v>221430</v>
      </c>
      <c r="C42" s="13">
        <f>C31+C8</f>
        <v>100</v>
      </c>
      <c r="D42" s="16">
        <f>D8+D31</f>
        <v>530605</v>
      </c>
      <c r="E42" s="16">
        <f>SUM(E8,E31)</f>
        <v>100</v>
      </c>
      <c r="F42" s="16">
        <f>F8+F31</f>
        <v>220454</v>
      </c>
      <c r="G42" s="13">
        <f>G31+G8</f>
        <v>100</v>
      </c>
      <c r="H42" s="10">
        <f t="shared" si="2"/>
        <v>-0.44077134986225985</v>
      </c>
      <c r="I42" s="10">
        <f t="shared" si="3"/>
        <v>41.547667285457166</v>
      </c>
    </row>
    <row r="43" spans="1:9" ht="26.25" customHeight="1">
      <c r="A43" s="3" t="s">
        <v>35</v>
      </c>
      <c r="B43" s="17">
        <f>SUM(B44:B49)</f>
        <v>21292.2</v>
      </c>
      <c r="C43" s="9">
        <f>B43/B87*100</f>
        <v>9.6158310173121269</v>
      </c>
      <c r="D43" s="17">
        <f>SUM(D44:D49)</f>
        <v>65971.099999999991</v>
      </c>
      <c r="E43" s="9">
        <f>D43/D87*100</f>
        <v>11.588399287036367</v>
      </c>
      <c r="F43" s="17">
        <f>SUM(F44:F49)</f>
        <v>20595</v>
      </c>
      <c r="G43" s="9">
        <f>F43/F87*100</f>
        <v>9.4677510333157269</v>
      </c>
      <c r="H43" s="9">
        <f>F43/B43*100-100</f>
        <v>-3.2744385267844649</v>
      </c>
      <c r="I43" s="10">
        <f t="shared" ref="I43:I72" si="9">F43/D43*100</f>
        <v>31.218215248798341</v>
      </c>
    </row>
    <row r="44" spans="1:9" ht="78" customHeight="1">
      <c r="A44" s="3" t="s">
        <v>36</v>
      </c>
      <c r="B44" s="17">
        <v>90.3</v>
      </c>
      <c r="C44" s="9">
        <f>B44/B87*100</f>
        <v>4.0780639899272268E-2</v>
      </c>
      <c r="D44" s="17">
        <v>287</v>
      </c>
      <c r="E44" s="9">
        <f>D44/D87*100</f>
        <v>5.0414053962711515E-2</v>
      </c>
      <c r="F44" s="17">
        <v>97.4</v>
      </c>
      <c r="G44" s="9">
        <f>F44/F87*100</f>
        <v>4.4775865532651213E-2</v>
      </c>
      <c r="H44" s="9">
        <f>F44/B44*100-100</f>
        <v>7.8626799557032285</v>
      </c>
      <c r="I44" s="10">
        <f t="shared" si="9"/>
        <v>33.937282229965163</v>
      </c>
    </row>
    <row r="45" spans="1:9" ht="111.75" customHeight="1">
      <c r="A45" s="3" t="s">
        <v>37</v>
      </c>
      <c r="B45" s="17">
        <v>6567.7</v>
      </c>
      <c r="C45" s="9">
        <f>B45/B87*100</f>
        <v>2.9660576817990085</v>
      </c>
      <c r="D45" s="17">
        <v>20645.3</v>
      </c>
      <c r="E45" s="9">
        <f>D45/D87*100</f>
        <v>3.6265270671650454</v>
      </c>
      <c r="F45" s="17">
        <v>7640.1</v>
      </c>
      <c r="G45" s="9">
        <f>F45/F87*100</f>
        <v>3.5122391196715461</v>
      </c>
      <c r="H45" s="9">
        <f>F45/B45*100-100</f>
        <v>16.328395024133258</v>
      </c>
      <c r="I45" s="10">
        <f t="shared" si="9"/>
        <v>37.006485737673955</v>
      </c>
    </row>
    <row r="46" spans="1:9" ht="15" customHeight="1">
      <c r="A46" s="3" t="s">
        <v>38</v>
      </c>
      <c r="B46" s="17">
        <v>0.3</v>
      </c>
      <c r="C46" s="9">
        <f>B46/B87*100</f>
        <v>1.3548385348595437E-4</v>
      </c>
      <c r="D46" s="17">
        <v>1.6</v>
      </c>
      <c r="E46" s="9">
        <f>D46/D87*100</f>
        <v>2.8105395937400143E-4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>
      <c r="A47" s="3" t="s">
        <v>39</v>
      </c>
      <c r="B47" s="17">
        <v>2729.7</v>
      </c>
      <c r="C47" s="9">
        <f>B47/B87*100</f>
        <v>1.2327675828686988</v>
      </c>
      <c r="D47" s="17">
        <v>7120</v>
      </c>
      <c r="E47" s="9">
        <f>D47/D87*100</f>
        <v>1.2506901192143065</v>
      </c>
      <c r="F47" s="17">
        <v>3020.8</v>
      </c>
      <c r="G47" s="9">
        <f>F47/F87*100</f>
        <v>1.3886954271153265</v>
      </c>
      <c r="H47" s="9">
        <f t="shared" si="10"/>
        <v>10.664175550426805</v>
      </c>
      <c r="I47" s="10">
        <f t="shared" si="9"/>
        <v>42.426966292134836</v>
      </c>
    </row>
    <row r="48" spans="1:9" ht="15" customHeight="1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1.7565872460875091E-2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>
      <c r="A49" s="3" t="s">
        <v>41</v>
      </c>
      <c r="B49" s="17">
        <v>11904.2</v>
      </c>
      <c r="C49" s="9">
        <f>B49/B87*100</f>
        <v>5.3760896288916609</v>
      </c>
      <c r="D49" s="17">
        <v>37817.199999999997</v>
      </c>
      <c r="E49" s="9">
        <f>D49/D87*100</f>
        <v>6.642921120274055</v>
      </c>
      <c r="F49" s="17">
        <v>9836.7000000000007</v>
      </c>
      <c r="G49" s="9">
        <f>F49/F87*100</f>
        <v>4.5220406209962043</v>
      </c>
      <c r="H49" s="9">
        <f>F49/B49*100-100</f>
        <v>-17.367819761092719</v>
      </c>
      <c r="I49" s="10">
        <f t="shared" si="9"/>
        <v>26.011180097944852</v>
      </c>
    </row>
    <row r="50" spans="1:9" ht="15" customHeight="1">
      <c r="A50" s="3" t="s">
        <v>42</v>
      </c>
      <c r="B50" s="17">
        <f>B51</f>
        <v>791.8</v>
      </c>
      <c r="C50" s="9">
        <f>B50/B87*100</f>
        <v>0.35758705063392893</v>
      </c>
      <c r="D50" s="17">
        <f>D51</f>
        <v>1783.4</v>
      </c>
      <c r="E50" s="9">
        <f>D50/D87*100</f>
        <v>0.31326976946724638</v>
      </c>
      <c r="F50" s="17">
        <f>F51</f>
        <v>891.7</v>
      </c>
      <c r="G50" s="9">
        <f>F50/F87*100</f>
        <v>0.40992442808485718</v>
      </c>
      <c r="H50" s="9">
        <f>F50/B50*100-100</f>
        <v>12.616822429906563</v>
      </c>
      <c r="I50" s="10">
        <f t="shared" si="9"/>
        <v>50</v>
      </c>
    </row>
    <row r="51" spans="1:9" ht="26.25" customHeight="1">
      <c r="A51" s="3" t="s">
        <v>43</v>
      </c>
      <c r="B51" s="17">
        <v>791.8</v>
      </c>
      <c r="C51" s="9">
        <f>B51/B87*100</f>
        <v>0.35758705063392893</v>
      </c>
      <c r="D51" s="17">
        <v>1783.4</v>
      </c>
      <c r="E51" s="9">
        <f>D51/D87*100</f>
        <v>0.31326976946724638</v>
      </c>
      <c r="F51" s="17">
        <v>891.7</v>
      </c>
      <c r="G51" s="9">
        <f>F51/F87*100</f>
        <v>0.40992442808485718</v>
      </c>
      <c r="H51" s="9">
        <f t="shared" ref="H51:H100" si="11">F51/B51*100-100</f>
        <v>12.616822429906563</v>
      </c>
      <c r="I51" s="10">
        <f t="shared" si="9"/>
        <v>50</v>
      </c>
    </row>
    <row r="52" spans="1:9" ht="51.75" customHeight="1">
      <c r="A52" s="3" t="s">
        <v>44</v>
      </c>
      <c r="B52" s="17">
        <f>B54</f>
        <v>284</v>
      </c>
      <c r="C52" s="9">
        <f>B52/B87*100</f>
        <v>0.12825804796670348</v>
      </c>
      <c r="D52" s="17">
        <f>SUM(D53:D54)</f>
        <v>2122</v>
      </c>
      <c r="E52" s="9">
        <f>D52/D87*100</f>
        <v>0.37274781361976944</v>
      </c>
      <c r="F52" s="17">
        <f>SUM(F53:F54)</f>
        <v>548.29999999999995</v>
      </c>
      <c r="G52" s="9">
        <f>F52/F87*100</f>
        <v>0.25205962085783018</v>
      </c>
      <c r="H52" s="9">
        <f t="shared" si="11"/>
        <v>93.063380281690115</v>
      </c>
      <c r="I52" s="10">
        <f t="shared" si="9"/>
        <v>25.838831291234683</v>
      </c>
    </row>
    <row r="53" spans="1:9" ht="20.25" customHeight="1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6.3237140859150331E-2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>
      <c r="A54" s="3" t="s">
        <v>102</v>
      </c>
      <c r="B54" s="17">
        <v>284</v>
      </c>
      <c r="C54" s="9">
        <f>B54/B87*100</f>
        <v>0.12825804796670348</v>
      </c>
      <c r="D54" s="17">
        <v>1762</v>
      </c>
      <c r="E54" s="9">
        <f>D54/D87*100</f>
        <v>0.30951067276061905</v>
      </c>
      <c r="F54" s="17">
        <v>548.29999999999995</v>
      </c>
      <c r="G54" s="9">
        <f>F54/F87*100</f>
        <v>0.25205962085783018</v>
      </c>
      <c r="H54" s="9">
        <f t="shared" si="11"/>
        <v>93.063380281690115</v>
      </c>
      <c r="I54" s="10">
        <f t="shared" si="9"/>
        <v>31.118047673098747</v>
      </c>
    </row>
    <row r="55" spans="1:9" ht="26.25" customHeight="1">
      <c r="A55" s="3" t="s">
        <v>45</v>
      </c>
      <c r="B55" s="17">
        <f>SUM(B56:B58)</f>
        <v>1113.5999999999999</v>
      </c>
      <c r="C55" s="9">
        <f>B55/B87*100</f>
        <v>0.50291606413986267</v>
      </c>
      <c r="D55" s="17">
        <f>SUM(D56:D58)</f>
        <v>5612.2</v>
      </c>
      <c r="E55" s="9">
        <f>D55/D87*100</f>
        <v>0.98583189424923179</v>
      </c>
      <c r="F55" s="17">
        <f>SUM(F56:F58)</f>
        <v>1403.3</v>
      </c>
      <c r="G55" s="9">
        <f>F55/F87*100</f>
        <v>0.6451126499175508</v>
      </c>
      <c r="H55" s="9">
        <f t="shared" si="11"/>
        <v>26.014727011494259</v>
      </c>
      <c r="I55" s="10">
        <f t="shared" si="9"/>
        <v>25.004454581091196</v>
      </c>
    </row>
    <row r="56" spans="1:9" ht="26.25" customHeight="1">
      <c r="A56" s="3" t="s">
        <v>46</v>
      </c>
      <c r="B56" s="17">
        <v>61</v>
      </c>
      <c r="C56" s="9">
        <f>B56/B87*100</f>
        <v>2.7548383542144061E-2</v>
      </c>
      <c r="D56" s="17">
        <v>1122.3</v>
      </c>
      <c r="E56" s="9">
        <f>D56/D87*100</f>
        <v>0.19714178662840115</v>
      </c>
      <c r="F56" s="17">
        <v>0</v>
      </c>
      <c r="G56" s="9">
        <f>F56/F87*100</f>
        <v>0</v>
      </c>
      <c r="H56" s="9">
        <f t="shared" si="11"/>
        <v>-100</v>
      </c>
      <c r="I56" s="10">
        <f t="shared" si="9"/>
        <v>0</v>
      </c>
    </row>
    <row r="57" spans="1:9" ht="26.25" customHeight="1">
      <c r="A57" s="3" t="s">
        <v>47</v>
      </c>
      <c r="B57" s="17">
        <v>820.1</v>
      </c>
      <c r="C57" s="9">
        <f>B57/B87*100</f>
        <v>0.37036769414610399</v>
      </c>
      <c r="D57" s="17">
        <v>3265.2</v>
      </c>
      <c r="E57" s="9">
        <f>D57/D87*100</f>
        <v>0.57356086759249347</v>
      </c>
      <c r="F57" s="17">
        <v>1048.5999999999999</v>
      </c>
      <c r="G57" s="9">
        <f>F57/F87*100</f>
        <v>0.48205310675090413</v>
      </c>
      <c r="H57" s="9">
        <f t="shared" si="11"/>
        <v>27.862455798073384</v>
      </c>
      <c r="I57" s="10">
        <f t="shared" si="9"/>
        <v>32.114418718608356</v>
      </c>
    </row>
    <row r="58" spans="1:9" ht="26.25" customHeight="1">
      <c r="A58" s="3" t="s">
        <v>48</v>
      </c>
      <c r="B58" s="17">
        <v>232.5</v>
      </c>
      <c r="C58" s="9">
        <f>B58/B87*100</f>
        <v>0.10499998645161464</v>
      </c>
      <c r="D58" s="17">
        <v>1224.7</v>
      </c>
      <c r="E58" s="9">
        <f>D58/D87*100</f>
        <v>0.21512924002833725</v>
      </c>
      <c r="F58" s="17">
        <v>354.7</v>
      </c>
      <c r="G58" s="9">
        <f>F58/F87*100</f>
        <v>0.16305954316664667</v>
      </c>
      <c r="H58" s="9">
        <f t="shared" si="11"/>
        <v>52.55913978494624</v>
      </c>
      <c r="I58" s="10">
        <f t="shared" si="9"/>
        <v>28.96219482322201</v>
      </c>
    </row>
    <row r="59" spans="1:9" ht="26.25" customHeight="1">
      <c r="A59" s="3" t="s">
        <v>49</v>
      </c>
      <c r="B59" s="17">
        <f>SUM(B60:B62)</f>
        <v>837.9</v>
      </c>
      <c r="C59" s="9">
        <f>B59/B87*100</f>
        <v>0.37840640278627058</v>
      </c>
      <c r="D59" s="17">
        <f>SUM(D60:D62)</f>
        <v>4916</v>
      </c>
      <c r="E59" s="9">
        <f>D59/D87*100</f>
        <v>0.86353829017661954</v>
      </c>
      <c r="F59" s="17">
        <f>SUM(F60:F62)</f>
        <v>677.4</v>
      </c>
      <c r="G59" s="9">
        <f>F59/F87*100</f>
        <v>0.3114083296901225</v>
      </c>
      <c r="H59" s="9">
        <f t="shared" si="11"/>
        <v>-19.155030433225917</v>
      </c>
      <c r="I59" s="10">
        <f t="shared" si="9"/>
        <v>13.779495524816923</v>
      </c>
    </row>
    <row r="60" spans="1:9" ht="15" customHeight="1">
      <c r="A60" s="3" t="s">
        <v>50</v>
      </c>
      <c r="B60" s="17">
        <v>680.4</v>
      </c>
      <c r="C60" s="9">
        <f>B60/B87*100</f>
        <v>0.30727737970614455</v>
      </c>
      <c r="D60" s="17">
        <v>2265</v>
      </c>
      <c r="E60" s="9">
        <f>D60/D87*100</f>
        <v>0.39786701123882084</v>
      </c>
      <c r="F60" s="17">
        <v>486.4</v>
      </c>
      <c r="G60" s="9">
        <f>F60/F87*100</f>
        <v>0.22360350097619658</v>
      </c>
      <c r="H60" s="9">
        <f t="shared" si="11"/>
        <v>-28.512639623750729</v>
      </c>
      <c r="I60" s="10">
        <f t="shared" si="9"/>
        <v>21.474613686534216</v>
      </c>
    </row>
    <row r="61" spans="1:9" ht="15" customHeight="1">
      <c r="A61" s="3" t="s">
        <v>51</v>
      </c>
      <c r="B61" s="17">
        <v>0</v>
      </c>
      <c r="C61" s="9">
        <f>B61/B87*100</f>
        <v>0</v>
      </c>
      <c r="D61" s="17">
        <v>1800</v>
      </c>
      <c r="E61" s="9">
        <f>D61/D87*100</f>
        <v>0.31618570429575166</v>
      </c>
      <c r="F61" s="17">
        <v>59.9</v>
      </c>
      <c r="G61" s="9">
        <f>F61/F87*100</f>
        <v>2.7536697591435396E-2</v>
      </c>
      <c r="H61" s="9" t="e">
        <f t="shared" si="11"/>
        <v>#DIV/0!</v>
      </c>
      <c r="I61" s="10">
        <f t="shared" si="9"/>
        <v>3.3277777777777775</v>
      </c>
    </row>
    <row r="62" spans="1:9" ht="15" customHeight="1">
      <c r="A62" s="3" t="s">
        <v>52</v>
      </c>
      <c r="B62" s="17">
        <v>157.5</v>
      </c>
      <c r="C62" s="9">
        <f>B62/B87*100</f>
        <v>7.1129023080126058E-2</v>
      </c>
      <c r="D62" s="17">
        <v>851</v>
      </c>
      <c r="E62" s="9">
        <f>D62/D87*100</f>
        <v>0.14948557464204701</v>
      </c>
      <c r="F62" s="17">
        <v>131.1</v>
      </c>
      <c r="G62" s="9">
        <f>F62/F87*100</f>
        <v>6.0268131122490486E-2</v>
      </c>
      <c r="H62" s="9">
        <f t="shared" si="11"/>
        <v>-16.761904761904773</v>
      </c>
      <c r="I62" s="10">
        <f t="shared" si="9"/>
        <v>15.405405405405403</v>
      </c>
    </row>
    <row r="63" spans="1:9" ht="15" customHeight="1">
      <c r="A63" s="3" t="s">
        <v>53</v>
      </c>
      <c r="B63" s="17">
        <f>SUM(B64:B69)</f>
        <v>166699.29999999999</v>
      </c>
      <c r="C63" s="9">
        <f>B63/B87*100</f>
        <v>75.283545124703849</v>
      </c>
      <c r="D63" s="17">
        <f>SUM(D64:D69)</f>
        <v>430538.8</v>
      </c>
      <c r="E63" s="9">
        <f>D63/D87*100</f>
        <v>75.627896502582075</v>
      </c>
      <c r="F63" s="17">
        <f>SUM(F64:F69)</f>
        <v>164476.9</v>
      </c>
      <c r="G63" s="9">
        <f>F63/F87*100</f>
        <v>75.611864041348255</v>
      </c>
      <c r="H63" s="9">
        <f t="shared" si="11"/>
        <v>-1.3331789635589359</v>
      </c>
      <c r="I63" s="10">
        <f t="shared" si="9"/>
        <v>38.202573147878887</v>
      </c>
    </row>
    <row r="64" spans="1:9" ht="15" customHeight="1">
      <c r="A64" s="3" t="s">
        <v>54</v>
      </c>
      <c r="B64" s="17">
        <v>52276.1</v>
      </c>
      <c r="C64" s="9">
        <f>B64/B87*100</f>
        <v>23.608558244056997</v>
      </c>
      <c r="D64" s="17">
        <v>150250.29999999999</v>
      </c>
      <c r="E64" s="9">
        <f>D64/D87*100</f>
        <v>26.392776070082203</v>
      </c>
      <c r="F64" s="17">
        <v>57128.5</v>
      </c>
      <c r="G64" s="9">
        <f>F64/F87*100</f>
        <v>26.262608152793277</v>
      </c>
      <c r="H64" s="9">
        <f t="shared" si="11"/>
        <v>9.2822532667892261</v>
      </c>
      <c r="I64" s="10">
        <f t="shared" si="9"/>
        <v>38.022220255134272</v>
      </c>
    </row>
    <row r="65" spans="1:9" ht="15" customHeight="1">
      <c r="A65" s="3" t="s">
        <v>55</v>
      </c>
      <c r="B65" s="17">
        <v>101578.4</v>
      </c>
      <c r="C65" s="9">
        <f>B65/B87*100</f>
        <v>45.874110209792228</v>
      </c>
      <c r="D65" s="17">
        <v>247491.20000000001</v>
      </c>
      <c r="E65" s="9">
        <f>D65/D87*100</f>
        <v>43.473988543889298</v>
      </c>
      <c r="F65" s="17">
        <v>95281.9</v>
      </c>
      <c r="G65" s="9">
        <f>F65/F87*100</f>
        <v>43.802151356216832</v>
      </c>
      <c r="H65" s="9">
        <f t="shared" si="11"/>
        <v>-6.1986603451127422</v>
      </c>
      <c r="I65" s="10">
        <f t="shared" si="9"/>
        <v>38.499106230847801</v>
      </c>
    </row>
    <row r="66" spans="1:9" ht="26.25" customHeight="1">
      <c r="A66" s="3" t="s">
        <v>56</v>
      </c>
      <c r="B66" s="17">
        <v>12149.3</v>
      </c>
      <c r="C66" s="9">
        <f>B66/B87*100</f>
        <v>5.4867799371896853</v>
      </c>
      <c r="D66" s="17">
        <v>30879.3</v>
      </c>
      <c r="E66" s="9">
        <f>D66/D87*100</f>
        <v>5.424218454811002</v>
      </c>
      <c r="F66" s="17">
        <v>11940</v>
      </c>
      <c r="G66" s="9">
        <f>F66/F87*100</f>
        <v>5.4889510724831165</v>
      </c>
      <c r="H66" s="9">
        <f t="shared" si="11"/>
        <v>-1.7227329969627903</v>
      </c>
      <c r="I66" s="10">
        <f t="shared" si="9"/>
        <v>38.666679620328182</v>
      </c>
    </row>
    <row r="67" spans="1:9" ht="36.75" customHeight="1">
      <c r="A67" s="3" t="s">
        <v>57</v>
      </c>
      <c r="B67" s="17">
        <v>63.5</v>
      </c>
      <c r="C67" s="9">
        <f>B67/B87*100</f>
        <v>2.8677415654527014E-2</v>
      </c>
      <c r="D67" s="17">
        <v>413</v>
      </c>
      <c r="E67" s="9">
        <f>D67/D87*100</f>
        <v>7.2547053263414124E-2</v>
      </c>
      <c r="F67" s="17">
        <v>12.7</v>
      </c>
      <c r="G67" s="9">
        <f>F67/F87*100</f>
        <v>5.8383315427584228E-3</v>
      </c>
      <c r="H67" s="9">
        <f t="shared" si="11"/>
        <v>-80</v>
      </c>
      <c r="I67" s="10">
        <f t="shared" si="9"/>
        <v>3.075060532687651</v>
      </c>
    </row>
    <row r="68" spans="1:9" ht="15" customHeight="1">
      <c r="A68" s="3" t="s">
        <v>58</v>
      </c>
      <c r="B68" s="17">
        <v>32.4</v>
      </c>
      <c r="C68" s="9">
        <f>B68/B87*100</f>
        <v>1.4632256176483073E-2</v>
      </c>
      <c r="D68" s="17">
        <v>170</v>
      </c>
      <c r="E68" s="9">
        <f>D68/D87*100</f>
        <v>2.9861983183487657E-2</v>
      </c>
      <c r="F68" s="17">
        <v>113.8</v>
      </c>
      <c r="G68" s="9">
        <f>F68/F87*100</f>
        <v>5.231512831227627E-2</v>
      </c>
      <c r="H68" s="9">
        <f t="shared" si="11"/>
        <v>251.23456790123458</v>
      </c>
      <c r="I68" s="10">
        <f t="shared" si="9"/>
        <v>66.941176470588232</v>
      </c>
    </row>
    <row r="69" spans="1:9" ht="26.25" customHeight="1">
      <c r="A69" s="3" t="s">
        <v>59</v>
      </c>
      <c r="B69" s="17">
        <v>599.6</v>
      </c>
      <c r="C69" s="9">
        <f>B69/B87*100</f>
        <v>0.27078706183392748</v>
      </c>
      <c r="D69" s="17">
        <v>1335</v>
      </c>
      <c r="E69" s="9">
        <f>D69/D87*100</f>
        <v>0.23450439735268244</v>
      </c>
      <c r="F69" s="17">
        <v>0</v>
      </c>
      <c r="G69" s="9">
        <f>F69/F87*100</f>
        <v>0</v>
      </c>
      <c r="H69" s="9">
        <f t="shared" si="11"/>
        <v>-100</v>
      </c>
      <c r="I69" s="10">
        <f t="shared" si="9"/>
        <v>0</v>
      </c>
    </row>
    <row r="70" spans="1:9" ht="26.25" customHeight="1">
      <c r="A70" s="3" t="s">
        <v>60</v>
      </c>
      <c r="B70" s="17">
        <f>B71</f>
        <v>5413.7</v>
      </c>
      <c r="C70" s="9">
        <f>B70/B87*100</f>
        <v>2.4448964587230377</v>
      </c>
      <c r="D70" s="17">
        <f>D71</f>
        <v>15671.4</v>
      </c>
      <c r="E70" s="9">
        <f>D70/D87*100</f>
        <v>2.7528181368335787</v>
      </c>
      <c r="F70" s="17">
        <f>F71</f>
        <v>6478.5</v>
      </c>
      <c r="G70" s="9">
        <f>F70/F87*100</f>
        <v>2.9782386535244445</v>
      </c>
      <c r="H70" s="9">
        <f t="shared" si="11"/>
        <v>19.668618504904217</v>
      </c>
      <c r="I70" s="10">
        <f t="shared" si="9"/>
        <v>41.339637811554809</v>
      </c>
    </row>
    <row r="71" spans="1:9" ht="15" customHeight="1">
      <c r="A71" s="3" t="s">
        <v>61</v>
      </c>
      <c r="B71" s="17">
        <v>5413.7</v>
      </c>
      <c r="C71" s="9">
        <f>B71/B87*100</f>
        <v>2.4448964587230377</v>
      </c>
      <c r="D71" s="17">
        <v>15671.4</v>
      </c>
      <c r="E71" s="9">
        <f>D71/D87*100</f>
        <v>2.7528181368335787</v>
      </c>
      <c r="F71" s="17">
        <v>6478.5</v>
      </c>
      <c r="G71" s="9">
        <f>F71/F87*100</f>
        <v>2.9782386535244445</v>
      </c>
      <c r="H71" s="9">
        <f t="shared" si="11"/>
        <v>19.668618504904217</v>
      </c>
      <c r="I71" s="10">
        <f t="shared" si="9"/>
        <v>41.339637811554809</v>
      </c>
    </row>
    <row r="72" spans="1:9" ht="15" customHeight="1">
      <c r="A72" s="3" t="s">
        <v>62</v>
      </c>
      <c r="B72" s="17">
        <f>SUM(B73:B76)</f>
        <v>16160.099999999999</v>
      </c>
      <c r="C72" s="9">
        <f>B72/B87*100</f>
        <v>7.2981087357279044</v>
      </c>
      <c r="D72" s="17">
        <f>SUM(D73:D76)</f>
        <v>19254.399999999998</v>
      </c>
      <c r="E72" s="9">
        <f>D72/D87*100</f>
        <v>3.3822033471067332</v>
      </c>
      <c r="F72" s="17">
        <f>SUM(F73:F76)</f>
        <v>11500.300000000001</v>
      </c>
      <c r="G72" s="9">
        <f>F72/F87*100</f>
        <v>5.286816081983047</v>
      </c>
      <c r="H72" s="9">
        <f t="shared" si="11"/>
        <v>-28.835217603851447</v>
      </c>
      <c r="I72" s="10">
        <f t="shared" si="9"/>
        <v>59.728166029582866</v>
      </c>
    </row>
    <row r="73" spans="1:9" ht="15" customHeight="1">
      <c r="A73" s="3" t="s">
        <v>63</v>
      </c>
      <c r="B73" s="17">
        <v>910.5</v>
      </c>
      <c r="C73" s="9">
        <f>B73/B87*100</f>
        <v>0.41119349532987154</v>
      </c>
      <c r="D73" s="17">
        <v>2190</v>
      </c>
      <c r="E73" s="9">
        <f>D73/D87*100</f>
        <v>0.38469260689316448</v>
      </c>
      <c r="F73" s="17">
        <v>926.1</v>
      </c>
      <c r="G73" s="9">
        <f>F73/F87*100</f>
        <v>0.42573849147626586</v>
      </c>
      <c r="H73" s="9">
        <f t="shared" si="11"/>
        <v>1.7133443163097155</v>
      </c>
      <c r="I73" s="10">
        <f t="shared" ref="I73:I100" si="12">F73/D73*100</f>
        <v>42.287671232876711</v>
      </c>
    </row>
    <row r="74" spans="1:9" ht="26.25" customHeight="1">
      <c r="A74" s="3" t="s">
        <v>64</v>
      </c>
      <c r="B74" s="17">
        <v>11449.4</v>
      </c>
      <c r="C74" s="9">
        <f>B74/B87*100</f>
        <v>5.1706961070069539</v>
      </c>
      <c r="D74" s="17">
        <v>7574.4</v>
      </c>
      <c r="E74" s="9">
        <f>D74/D87*100</f>
        <v>1.3305094436765228</v>
      </c>
      <c r="F74" s="17">
        <v>3680.4</v>
      </c>
      <c r="G74" s="9">
        <f>F74/F87*100</f>
        <v>1.691920898422685</v>
      </c>
      <c r="H74" s="9">
        <f t="shared" si="11"/>
        <v>-67.855084109210964</v>
      </c>
      <c r="I74" s="10">
        <f t="shared" si="12"/>
        <v>48.589987325728771</v>
      </c>
    </row>
    <row r="75" spans="1:9" ht="15" customHeight="1">
      <c r="A75" s="3" t="s">
        <v>65</v>
      </c>
      <c r="B75" s="17">
        <v>3328.9</v>
      </c>
      <c r="C75" s="9">
        <f>B75/B87*100</f>
        <v>1.5033739995646451</v>
      </c>
      <c r="D75" s="17">
        <v>8197.7999999999993</v>
      </c>
      <c r="E75" s="9">
        <f>D75/D87*100</f>
        <v>1.4400150925976181</v>
      </c>
      <c r="F75" s="17">
        <v>6454.1</v>
      </c>
      <c r="G75" s="9">
        <f>F75/F87*100</f>
        <v>2.9670217015840268</v>
      </c>
      <c r="H75" s="9">
        <f t="shared" si="11"/>
        <v>93.880861545855993</v>
      </c>
      <c r="I75" s="10">
        <f t="shared" si="12"/>
        <v>78.729659176852337</v>
      </c>
    </row>
    <row r="76" spans="1:9" ht="26.25" customHeight="1">
      <c r="A76" s="3" t="s">
        <v>66</v>
      </c>
      <c r="B76" s="17">
        <v>471.3</v>
      </c>
      <c r="C76" s="9">
        <f>B76/B87*100</f>
        <v>0.21284513382643436</v>
      </c>
      <c r="D76" s="17">
        <v>1292.2</v>
      </c>
      <c r="E76" s="9">
        <f>D76/D87*100</f>
        <v>0.22698620393942792</v>
      </c>
      <c r="F76" s="17">
        <v>439.7</v>
      </c>
      <c r="G76" s="9">
        <f>F76/F87*100</f>
        <v>0.20213499050006919</v>
      </c>
      <c r="H76" s="9">
        <f t="shared" si="11"/>
        <v>-6.7048589009123702</v>
      </c>
      <c r="I76" s="10">
        <f t="shared" si="12"/>
        <v>34.027240365268533</v>
      </c>
    </row>
    <row r="77" spans="1:9" ht="26.25" customHeight="1">
      <c r="A77" s="3" t="s">
        <v>67</v>
      </c>
      <c r="B77" s="17">
        <f>SUM(B78:B79)</f>
        <v>3185.9</v>
      </c>
      <c r="C77" s="9">
        <f>B77/B87*100</f>
        <v>1.4387933627363403</v>
      </c>
      <c r="D77" s="17">
        <f>SUM(D78:D79)</f>
        <v>7417.9</v>
      </c>
      <c r="E77" s="9">
        <f>D77/D87*100</f>
        <v>1.3030188532752534</v>
      </c>
      <c r="F77" s="17">
        <f>SUM(F78:F79)</f>
        <v>3696.9</v>
      </c>
      <c r="G77" s="9">
        <f>F77/F87*100</f>
        <v>1.6995061323168204</v>
      </c>
      <c r="H77" s="9">
        <f t="shared" si="11"/>
        <v>16.039423710725373</v>
      </c>
      <c r="I77" s="10">
        <f t="shared" si="12"/>
        <v>49.837555103196323</v>
      </c>
    </row>
    <row r="78" spans="1:9" ht="15" customHeight="1">
      <c r="A78" s="3" t="s">
        <v>68</v>
      </c>
      <c r="B78" s="17">
        <v>218.8</v>
      </c>
      <c r="C78" s="9">
        <f>B78/B87*100</f>
        <v>9.8812890475756074E-2</v>
      </c>
      <c r="D78" s="17">
        <v>500</v>
      </c>
      <c r="E78" s="9">
        <f t="shared" ref="E78:G78" si="13">D78/D87*100</f>
        <v>8.782936230437545E-2</v>
      </c>
      <c r="F78" s="17">
        <v>193.8</v>
      </c>
      <c r="G78" s="9">
        <f t="shared" si="13"/>
        <v>8.9092019920203352E-2</v>
      </c>
      <c r="H78" s="9">
        <f t="shared" si="11"/>
        <v>-11.425959780621582</v>
      </c>
      <c r="I78" s="10">
        <f t="shared" si="12"/>
        <v>38.76</v>
      </c>
    </row>
    <row r="79" spans="1:9" ht="15" customHeight="1">
      <c r="A79" s="3" t="s">
        <v>69</v>
      </c>
      <c r="B79" s="17">
        <v>2967.1</v>
      </c>
      <c r="C79" s="9">
        <f>B79/B87*100</f>
        <v>1.3399804722605841</v>
      </c>
      <c r="D79" s="17">
        <v>6917.9</v>
      </c>
      <c r="E79" s="9">
        <f t="shared" ref="E79:G79" si="14">D79/D87*100</f>
        <v>1.2151894909708778</v>
      </c>
      <c r="F79" s="17">
        <v>3503.1</v>
      </c>
      <c r="G79" s="9">
        <f t="shared" si="14"/>
        <v>1.6104141123966167</v>
      </c>
      <c r="H79" s="9">
        <f t="shared" si="11"/>
        <v>18.064777055036913</v>
      </c>
      <c r="I79" s="10">
        <f t="shared" si="12"/>
        <v>50.638199453591405</v>
      </c>
    </row>
    <row r="80" spans="1:9" ht="26.25" customHeight="1">
      <c r="A80" s="3" t="s">
        <v>70</v>
      </c>
      <c r="B80" s="17">
        <f>B81</f>
        <v>475.2</v>
      </c>
      <c r="C80" s="9">
        <f>B80/B87*100</f>
        <v>0.21460642392175175</v>
      </c>
      <c r="D80" s="17">
        <f>D81</f>
        <v>1150</v>
      </c>
      <c r="E80" s="9">
        <f t="shared" ref="E80:G80" si="15">D80/D87*100</f>
        <v>0.20200753330006355</v>
      </c>
      <c r="F80" s="17">
        <f>F81</f>
        <v>479</v>
      </c>
      <c r="G80" s="9">
        <f t="shared" si="15"/>
        <v>0.22020163850246335</v>
      </c>
      <c r="H80" s="9">
        <f t="shared" si="11"/>
        <v>0.79966329966329397</v>
      </c>
      <c r="I80" s="10">
        <f t="shared" si="12"/>
        <v>41.652173913043477</v>
      </c>
    </row>
    <row r="81" spans="1:9" ht="26.25" customHeight="1">
      <c r="A81" s="3" t="s">
        <v>71</v>
      </c>
      <c r="B81" s="17">
        <v>475.2</v>
      </c>
      <c r="C81" s="9">
        <f>B81/B87*100</f>
        <v>0.21460642392175175</v>
      </c>
      <c r="D81" s="17">
        <v>1150</v>
      </c>
      <c r="E81" s="9">
        <f t="shared" ref="E81:G81" si="16">D81/D87*100</f>
        <v>0.20200753330006355</v>
      </c>
      <c r="F81" s="17">
        <v>479</v>
      </c>
      <c r="G81" s="9">
        <f t="shared" si="16"/>
        <v>0.22020163850246335</v>
      </c>
      <c r="H81" s="9">
        <f t="shared" si="11"/>
        <v>0.79966329966329397</v>
      </c>
      <c r="I81" s="10">
        <f t="shared" si="12"/>
        <v>41.652173913043477</v>
      </c>
    </row>
    <row r="82" spans="1:9" ht="39" customHeight="1">
      <c r="A82" s="3" t="s">
        <v>72</v>
      </c>
      <c r="B82" s="17">
        <f>B83</f>
        <v>0</v>
      </c>
      <c r="C82" s="9">
        <f>B82/B87*100</f>
        <v>0</v>
      </c>
      <c r="D82" s="17">
        <f>D83</f>
        <v>737.1</v>
      </c>
      <c r="E82" s="9">
        <f t="shared" ref="E82:G82" si="17">D82/D87*100</f>
        <v>0.1294780459091103</v>
      </c>
      <c r="F82" s="17">
        <f>F83</f>
        <v>0</v>
      </c>
      <c r="G82" s="9">
        <f t="shared" si="17"/>
        <v>0</v>
      </c>
      <c r="H82" s="9" t="e">
        <f t="shared" si="11"/>
        <v>#DIV/0!</v>
      </c>
      <c r="I82" s="10">
        <f t="shared" si="12"/>
        <v>0</v>
      </c>
    </row>
    <row r="83" spans="1:9" ht="39" customHeight="1">
      <c r="A83" s="3" t="s">
        <v>73</v>
      </c>
      <c r="B83" s="17">
        <v>0</v>
      </c>
      <c r="C83" s="9">
        <f>B83/B87*100</f>
        <v>0</v>
      </c>
      <c r="D83" s="17">
        <v>737.1</v>
      </c>
      <c r="E83" s="9">
        <f t="shared" ref="E83:G83" si="18">D83/D87*100</f>
        <v>0.1294780459091103</v>
      </c>
      <c r="F83" s="17">
        <v>0</v>
      </c>
      <c r="G83" s="9">
        <f t="shared" si="18"/>
        <v>0</v>
      </c>
      <c r="H83" s="9" t="e">
        <f t="shared" si="11"/>
        <v>#DIV/0!</v>
      </c>
      <c r="I83" s="10">
        <f t="shared" si="12"/>
        <v>0</v>
      </c>
    </row>
    <row r="84" spans="1:9" ht="90" customHeight="1">
      <c r="A84" s="3" t="s">
        <v>74</v>
      </c>
      <c r="B84" s="17">
        <f>SUM(B85:B86)</f>
        <v>5174.8999999999996</v>
      </c>
      <c r="C84" s="9">
        <f>B84/B87*100</f>
        <v>2.3370513113482176</v>
      </c>
      <c r="D84" s="17">
        <f>SUM(D85:D86)</f>
        <v>14111.4</v>
      </c>
      <c r="E84" s="9">
        <f t="shared" ref="E84:G84" si="19">D84/D87*100</f>
        <v>2.4787905264439276</v>
      </c>
      <c r="F84" s="17">
        <f>SUM(F85:F86)</f>
        <v>6780.6</v>
      </c>
      <c r="G84" s="9">
        <f t="shared" si="19"/>
        <v>3.1171173904588794</v>
      </c>
      <c r="H84" s="9">
        <f t="shared" si="11"/>
        <v>31.028618910510374</v>
      </c>
      <c r="I84" s="10">
        <f t="shared" si="12"/>
        <v>48.050512351715639</v>
      </c>
    </row>
    <row r="85" spans="1:9" ht="64.5" customHeight="1">
      <c r="A85" s="3" t="s">
        <v>75</v>
      </c>
      <c r="B85" s="17">
        <v>5085</v>
      </c>
      <c r="C85" s="9">
        <f>B85/B87*100</f>
        <v>2.2964513165869267</v>
      </c>
      <c r="D85" s="17">
        <v>12493</v>
      </c>
      <c r="E85" s="9">
        <f t="shared" ref="E85:G85" si="20">D85/D87*100</f>
        <v>2.1945044465371253</v>
      </c>
      <c r="F85" s="17">
        <v>5372.8</v>
      </c>
      <c r="G85" s="9">
        <f t="shared" si="20"/>
        <v>2.4699360403883825</v>
      </c>
      <c r="H85" s="9">
        <f t="shared" si="11"/>
        <v>5.6597836774827925</v>
      </c>
      <c r="I85" s="10">
        <f t="shared" si="12"/>
        <v>43.006483630833273</v>
      </c>
    </row>
    <row r="86" spans="1:9" ht="26.25" customHeight="1">
      <c r="A86" s="3" t="s">
        <v>76</v>
      </c>
      <c r="B86" s="17">
        <v>89.9</v>
      </c>
      <c r="C86" s="9">
        <f>B86/B87*100</f>
        <v>4.0599994761291003E-2</v>
      </c>
      <c r="D86" s="17">
        <v>1618.4</v>
      </c>
      <c r="E86" s="9">
        <f t="shared" ref="E86:G86" si="21">D86/D87*100</f>
        <v>0.28428607990680249</v>
      </c>
      <c r="F86" s="17">
        <v>1407.8</v>
      </c>
      <c r="G86" s="9">
        <f t="shared" si="21"/>
        <v>0.64718135007049671</v>
      </c>
      <c r="H86" s="9">
        <f t="shared" si="11"/>
        <v>1465.9621802002223</v>
      </c>
      <c r="I86" s="10">
        <f t="shared" si="12"/>
        <v>86.987147800296583</v>
      </c>
    </row>
    <row r="87" spans="1:9" s="14" customFormat="1" ht="15" customHeight="1">
      <c r="A87" s="12" t="s">
        <v>77</v>
      </c>
      <c r="B87" s="16">
        <f>B43+B50+B52+B55+B59+B63+B70+B72+B77+B80+B82+B84</f>
        <v>221428.6</v>
      </c>
      <c r="C87" s="13">
        <f>C43+C50+C52+C55+C59+C63+C70+C72+C77+C80+C82+C84</f>
        <v>99.999999999999986</v>
      </c>
      <c r="D87" s="16">
        <f>D43+D50+D52+D55+D59+D63+D70+D72+D77+D80+D82+D84</f>
        <v>569285.70000000007</v>
      </c>
      <c r="E87" s="13"/>
      <c r="F87" s="16">
        <f>F43+F50+F52+F55+F59+F63+F70+F72+F77+F80+F82+F84</f>
        <v>217527.9</v>
      </c>
      <c r="G87" s="13"/>
      <c r="H87" s="9">
        <f t="shared" si="11"/>
        <v>-1.7616062243088777</v>
      </c>
      <c r="I87" s="10">
        <f t="shared" si="12"/>
        <v>38.210673480819906</v>
      </c>
    </row>
    <row r="88" spans="1:9" ht="115.5" customHeight="1">
      <c r="A88" s="3" t="s">
        <v>78</v>
      </c>
      <c r="B88" s="17">
        <v>63237.1</v>
      </c>
      <c r="C88" s="9">
        <f>B88/B87*100</f>
        <v>28.558686637588821</v>
      </c>
      <c r="D88" s="17">
        <v>186335.9</v>
      </c>
      <c r="E88" s="9">
        <f t="shared" ref="E88:G88" si="22">D88/D87*100</f>
        <v>32.731526542823744</v>
      </c>
      <c r="F88" s="17">
        <v>72418.3</v>
      </c>
      <c r="G88" s="9">
        <f t="shared" si="22"/>
        <v>33.291499619129318</v>
      </c>
      <c r="H88" s="9">
        <f t="shared" si="11"/>
        <v>14.518692349902196</v>
      </c>
      <c r="I88" s="10">
        <f t="shared" si="12"/>
        <v>38.864384157856861</v>
      </c>
    </row>
    <row r="89" spans="1:9" ht="51.75" customHeight="1">
      <c r="A89" s="3" t="s">
        <v>79</v>
      </c>
      <c r="B89" s="17">
        <v>33803.5</v>
      </c>
      <c r="C89" s="9">
        <f>B89/B87*100</f>
        <v>15.266094804374863</v>
      </c>
      <c r="D89" s="17">
        <v>52417.5</v>
      </c>
      <c r="E89" s="9">
        <f t="shared" ref="E89:G89" si="23">D89/D87*100</f>
        <v>9.2075911971791999</v>
      </c>
      <c r="F89" s="17">
        <v>17402.400000000001</v>
      </c>
      <c r="G89" s="9">
        <f t="shared" si="23"/>
        <v>8.0000772314723765</v>
      </c>
      <c r="H89" s="9">
        <f t="shared" si="11"/>
        <v>-48.518940346413828</v>
      </c>
      <c r="I89" s="10">
        <f t="shared" si="12"/>
        <v>33.199599370439266</v>
      </c>
    </row>
    <row r="90" spans="1:9" ht="26.25" customHeight="1">
      <c r="A90" s="3" t="s">
        <v>80</v>
      </c>
      <c r="B90" s="17">
        <v>10804.8</v>
      </c>
      <c r="C90" s="9">
        <f>B90/B87*100</f>
        <v>4.8795864671501326</v>
      </c>
      <c r="D90" s="17">
        <v>6258.6</v>
      </c>
      <c r="E90" s="9">
        <f t="shared" ref="E90:G90" si="24">D90/D87*100</f>
        <v>1.0993776938363284</v>
      </c>
      <c r="F90" s="17">
        <v>2872.1</v>
      </c>
      <c r="G90" s="9">
        <f t="shared" si="24"/>
        <v>1.3203363798390919</v>
      </c>
      <c r="H90" s="9">
        <f t="shared" si="11"/>
        <v>-73.418295572338224</v>
      </c>
      <c r="I90" s="10">
        <f t="shared" si="12"/>
        <v>45.890454734285619</v>
      </c>
    </row>
    <row r="91" spans="1:9" ht="51.75" customHeight="1">
      <c r="A91" s="3" t="s">
        <v>81</v>
      </c>
      <c r="B91" s="17">
        <v>1545.3</v>
      </c>
      <c r="C91" s="9">
        <f>B91/B87*100</f>
        <v>0.6978773293061511</v>
      </c>
      <c r="D91" s="17">
        <v>4879</v>
      </c>
      <c r="E91" s="9">
        <f t="shared" ref="E91:G91" si="25">D91/D87*100</f>
        <v>0.85703891736609561</v>
      </c>
      <c r="F91" s="17">
        <v>4879</v>
      </c>
      <c r="G91" s="9">
        <f t="shared" si="25"/>
        <v>2.2429306769384523</v>
      </c>
      <c r="H91" s="9">
        <f t="shared" si="11"/>
        <v>215.73157315731572</v>
      </c>
      <c r="I91" s="10">
        <f t="shared" si="12"/>
        <v>100</v>
      </c>
    </row>
    <row r="92" spans="1:9" ht="15" customHeight="1">
      <c r="A92" s="3" t="s">
        <v>82</v>
      </c>
      <c r="B92" s="17">
        <v>6817.4</v>
      </c>
      <c r="C92" s="9">
        <f>B92/B87*100</f>
        <v>3.0788254091838181</v>
      </c>
      <c r="D92" s="17">
        <v>18684.7</v>
      </c>
      <c r="E92" s="9">
        <f t="shared" ref="E92:G92" si="26">D92/D87*100</f>
        <v>3.2821305716971283</v>
      </c>
      <c r="F92" s="17">
        <v>8782.7999999999993</v>
      </c>
      <c r="G92" s="9">
        <f t="shared" si="26"/>
        <v>4.0375510451762731</v>
      </c>
      <c r="H92" s="9">
        <f t="shared" si="11"/>
        <v>28.829172411769889</v>
      </c>
      <c r="I92" s="10">
        <f t="shared" si="12"/>
        <v>47.005303804717222</v>
      </c>
    </row>
    <row r="93" spans="1:9" ht="51.75" customHeight="1">
      <c r="A93" s="3" t="s">
        <v>83</v>
      </c>
      <c r="B93" s="17">
        <v>103806.5</v>
      </c>
      <c r="C93" s="9">
        <f>B93/B87*100</f>
        <v>46.880348789632414</v>
      </c>
      <c r="D93" s="17">
        <v>273642.90000000002</v>
      </c>
      <c r="E93" s="9">
        <f t="shared" ref="E93:G93" si="27">D93/D87*100</f>
        <v>48.06776281223997</v>
      </c>
      <c r="F93" s="17">
        <v>110952.6</v>
      </c>
      <c r="G93" s="9">
        <f t="shared" si="27"/>
        <v>51.006146797721122</v>
      </c>
      <c r="H93" s="9">
        <f t="shared" si="11"/>
        <v>6.8840583200473873</v>
      </c>
      <c r="I93" s="10">
        <f t="shared" si="12"/>
        <v>40.546493258184299</v>
      </c>
    </row>
    <row r="94" spans="1:9" ht="42" customHeight="1">
      <c r="A94" s="3" t="s">
        <v>84</v>
      </c>
      <c r="B94" s="17">
        <v>0</v>
      </c>
      <c r="C94" s="9">
        <f>B94/B87*100</f>
        <v>0</v>
      </c>
      <c r="D94" s="17">
        <v>737.1</v>
      </c>
      <c r="E94" s="9">
        <f t="shared" ref="E94:G94" si="28">D94/D87*100</f>
        <v>0.1294780459091103</v>
      </c>
      <c r="F94" s="17">
        <v>0</v>
      </c>
      <c r="G94" s="9">
        <f t="shared" si="28"/>
        <v>0</v>
      </c>
      <c r="H94" s="9" t="e">
        <f t="shared" si="11"/>
        <v>#DIV/0!</v>
      </c>
      <c r="I94" s="10">
        <f t="shared" si="12"/>
        <v>0</v>
      </c>
    </row>
    <row r="95" spans="1:9" ht="15" customHeight="1">
      <c r="A95" s="3" t="s">
        <v>85</v>
      </c>
      <c r="B95" s="17">
        <f>SUM(B96:B100)</f>
        <v>1414</v>
      </c>
      <c r="C95" s="9">
        <f>B95/B87*100</f>
        <v>0.63858056276379838</v>
      </c>
      <c r="D95" s="17">
        <f>SUM(D96:D100)</f>
        <v>12929.7</v>
      </c>
      <c r="E95" s="9">
        <f t="shared" ref="E95:G95" si="29">D95/D87*100</f>
        <v>2.2712146115737668</v>
      </c>
      <c r="F95" s="17">
        <f>SUM(F96:F100)</f>
        <v>220.7</v>
      </c>
      <c r="G95" s="9">
        <f t="shared" si="29"/>
        <v>0.10145824972336882</v>
      </c>
      <c r="H95" s="9">
        <f t="shared" si="11"/>
        <v>-84.391796322489398</v>
      </c>
      <c r="I95" s="10">
        <f t="shared" si="12"/>
        <v>1.7069228211018042</v>
      </c>
    </row>
    <row r="96" spans="1:9" ht="77.25" customHeight="1">
      <c r="A96" s="3" t="s">
        <v>86</v>
      </c>
      <c r="B96" s="17">
        <v>0</v>
      </c>
      <c r="C96" s="9">
        <f>B96/B87*100</f>
        <v>0</v>
      </c>
      <c r="D96" s="17">
        <v>2100</v>
      </c>
      <c r="E96" s="9">
        <f t="shared" ref="E96:G96" si="30">D96/D87*100</f>
        <v>0.3688833216783769</v>
      </c>
      <c r="F96" s="17">
        <v>59.9</v>
      </c>
      <c r="G96" s="9">
        <f t="shared" si="30"/>
        <v>2.7536697591435396E-2</v>
      </c>
      <c r="H96" s="9" t="e">
        <f t="shared" si="11"/>
        <v>#DIV/0!</v>
      </c>
      <c r="I96" s="10">
        <f t="shared" si="12"/>
        <v>2.8523809523809525</v>
      </c>
    </row>
    <row r="97" spans="1:9" ht="15" customHeight="1">
      <c r="A97" s="3" t="s">
        <v>87</v>
      </c>
      <c r="B97" s="17">
        <v>512.79999999999995</v>
      </c>
      <c r="C97" s="9">
        <f>B97/B87*100</f>
        <v>0.23158706689199132</v>
      </c>
      <c r="D97" s="17">
        <v>50.6</v>
      </c>
      <c r="E97" s="9">
        <f>D97/D87*100</f>
        <v>8.8883314652027975E-3</v>
      </c>
      <c r="F97" s="17">
        <v>50.6</v>
      </c>
      <c r="G97" s="9">
        <f>F97/F87*100</f>
        <v>2.3261383942013877E-2</v>
      </c>
      <c r="H97" s="9">
        <f t="shared" si="11"/>
        <v>-90.132605304212163</v>
      </c>
      <c r="I97" s="10">
        <f t="shared" si="12"/>
        <v>100</v>
      </c>
    </row>
    <row r="98" spans="1:9" ht="26.25" customHeight="1">
      <c r="A98" s="3" t="s">
        <v>88</v>
      </c>
      <c r="B98" s="17">
        <v>901.2</v>
      </c>
      <c r="C98" s="9">
        <f>B98/B87*100</f>
        <v>0.406993495871807</v>
      </c>
      <c r="D98" s="17">
        <v>679.1</v>
      </c>
      <c r="E98" s="9">
        <f>D98/D87*100</f>
        <v>0.11928983988180274</v>
      </c>
      <c r="F98" s="17">
        <v>110.2</v>
      </c>
      <c r="G98" s="9">
        <f>F98/F87*100</f>
        <v>5.0660168189919551E-2</v>
      </c>
      <c r="H98" s="9">
        <f t="shared" si="11"/>
        <v>-87.771859742565468</v>
      </c>
      <c r="I98" s="10">
        <f t="shared" si="12"/>
        <v>16.227359740833457</v>
      </c>
    </row>
    <row r="99" spans="1:9" ht="15" customHeight="1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1.7741531185483841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>
      <c r="A101" s="3" t="s">
        <v>91</v>
      </c>
      <c r="B101" s="17">
        <f>B42-B87</f>
        <v>1.3999999999941792</v>
      </c>
      <c r="C101" s="9"/>
      <c r="D101" s="17">
        <f>D42-D87</f>
        <v>-38680.70000000007</v>
      </c>
      <c r="E101" s="9"/>
      <c r="F101" s="17">
        <f>F42-F87</f>
        <v>2926.1000000000058</v>
      </c>
      <c r="G101" s="9"/>
      <c r="H101" s="9"/>
      <c r="I101" s="9"/>
    </row>
    <row r="102" spans="1:9">
      <c r="A102" s="25" t="s">
        <v>92</v>
      </c>
      <c r="B102" s="26"/>
      <c r="C102" s="26"/>
      <c r="D102" s="26"/>
      <c r="E102" s="26"/>
      <c r="F102" s="26"/>
      <c r="G102" s="26"/>
      <c r="H102" s="26"/>
      <c r="I102" s="27"/>
    </row>
    <row r="103" spans="1:9" ht="64.5" customHeight="1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>
      <c r="A104" s="3" t="s">
        <v>94</v>
      </c>
      <c r="B104" s="8"/>
      <c r="C104" s="8"/>
      <c r="D104" s="8">
        <v>10000</v>
      </c>
      <c r="E104" s="8"/>
      <c r="F104" s="8">
        <v>0</v>
      </c>
      <c r="G104" s="8"/>
      <c r="H104" s="8"/>
      <c r="I104" s="8"/>
    </row>
    <row r="105" spans="1:9" ht="39" customHeight="1">
      <c r="A105" s="3" t="s">
        <v>95</v>
      </c>
      <c r="B105" s="8">
        <v>-3555</v>
      </c>
      <c r="C105" s="8"/>
      <c r="D105" s="8">
        <v>0</v>
      </c>
      <c r="E105" s="8"/>
      <c r="F105" s="8">
        <v>0</v>
      </c>
      <c r="G105" s="8"/>
      <c r="H105" s="8"/>
      <c r="I105" s="8"/>
    </row>
    <row r="106" spans="1:9" ht="39" customHeight="1">
      <c r="A106" s="3" t="s">
        <v>96</v>
      </c>
      <c r="B106" s="8"/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>
      <c r="A107" s="3" t="s">
        <v>97</v>
      </c>
      <c r="B107" s="8"/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>
      <c r="A108" s="3" t="s">
        <v>98</v>
      </c>
      <c r="B108" s="8"/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>
      <c r="A109" s="3" t="s">
        <v>99</v>
      </c>
      <c r="B109" s="8"/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>
      <c r="A110" s="3" t="s">
        <v>100</v>
      </c>
      <c r="B110" s="8">
        <v>3555</v>
      </c>
      <c r="C110" s="8"/>
      <c r="D110" s="8">
        <v>5482</v>
      </c>
      <c r="E110" s="8"/>
      <c r="F110" s="8">
        <v>-2927</v>
      </c>
      <c r="G110" s="8"/>
      <c r="H110" s="8"/>
      <c r="I110" s="8"/>
    </row>
    <row r="111" spans="1:9" ht="39" customHeight="1">
      <c r="A111" s="3" t="s">
        <v>101</v>
      </c>
      <c r="B111" s="7">
        <f t="shared" ref="B111" si="31">SUM(B103:B110)</f>
        <v>0</v>
      </c>
      <c r="C111" s="7"/>
      <c r="D111" s="7">
        <f t="shared" ref="D111:F111" si="32">SUM(D104:D110)</f>
        <v>15482</v>
      </c>
      <c r="E111" s="7"/>
      <c r="F111" s="20">
        <f t="shared" si="32"/>
        <v>-2927</v>
      </c>
      <c r="G111" s="7"/>
      <c r="H111" s="7"/>
      <c r="I111" s="8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2024-06-10T06:47:53Z</dcterms:modified>
</cp:coreProperties>
</file>