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3 ИНФОРМАЦИЯ НА САЙТ\2024 год\Исполнение бюджета ПНМР\"/>
    </mc:Choice>
  </mc:AlternateContent>
  <xr:revisionPtr revIDLastSave="0" documentId="13_ncr:1_{EC13DD50-5731-42CD-AAC3-7D9FC25FB03C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79021"/>
</workbook>
</file>

<file path=xl/calcChain.xml><?xml version="1.0" encoding="utf-8"?>
<calcChain xmlns="http://schemas.openxmlformats.org/spreadsheetml/2006/main">
  <c r="B111" i="1" l="1"/>
  <c r="B33" i="1"/>
  <c r="B32" i="1"/>
  <c r="B31" i="1" s="1"/>
  <c r="B25" i="1"/>
  <c r="B19" i="1"/>
  <c r="B14" i="1"/>
  <c r="B12" i="1"/>
  <c r="B11" i="1"/>
  <c r="B9" i="1"/>
  <c r="B8" i="1"/>
  <c r="B42" i="1" l="1"/>
  <c r="F33" i="1" l="1"/>
  <c r="B59" i="1" l="1"/>
  <c r="F25" i="1" l="1"/>
  <c r="B50" i="1" l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2" i="1"/>
  <c r="D33" i="1"/>
  <c r="D25" i="1"/>
  <c r="F19" i="1"/>
  <c r="D19" i="1"/>
  <c r="F9" i="1"/>
  <c r="D9" i="1"/>
  <c r="F14" i="1"/>
  <c r="D14" i="1"/>
  <c r="F12" i="1"/>
  <c r="F11" i="1" s="1"/>
  <c r="D12" i="1"/>
  <c r="D11" i="1" s="1"/>
  <c r="I25" i="1" l="1"/>
  <c r="F8" i="1"/>
  <c r="I14" i="1"/>
  <c r="F31" i="1"/>
  <c r="I33" i="1"/>
  <c r="I11" i="1"/>
  <c r="D32" i="1"/>
  <c r="I32" i="1" s="1"/>
  <c r="D8" i="1"/>
  <c r="I9" i="1"/>
  <c r="H11" i="1"/>
  <c r="H14" i="1"/>
  <c r="H33" i="1"/>
  <c r="I12" i="1"/>
  <c r="H12" i="1"/>
  <c r="H9" i="1"/>
  <c r="F95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F84" i="1"/>
  <c r="D84" i="1"/>
  <c r="F82" i="1"/>
  <c r="D82" i="1"/>
  <c r="F80" i="1"/>
  <c r="D80" i="1"/>
  <c r="F77" i="1"/>
  <c r="D77" i="1"/>
  <c r="F72" i="1"/>
  <c r="D72" i="1"/>
  <c r="F70" i="1"/>
  <c r="D70" i="1"/>
  <c r="F63" i="1"/>
  <c r="D63" i="1"/>
  <c r="F59" i="1"/>
  <c r="D59" i="1"/>
  <c r="F55" i="1"/>
  <c r="D55" i="1"/>
  <c r="I52" i="1"/>
  <c r="F50" i="1"/>
  <c r="F43" i="1"/>
  <c r="D50" i="1"/>
  <c r="D43" i="1"/>
  <c r="H8" i="1" l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D31" i="1"/>
  <c r="I31" i="1" s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H59" i="1"/>
  <c r="B55" i="1"/>
  <c r="H55" i="1" s="1"/>
  <c r="B52" i="1"/>
  <c r="H52" i="1" s="1"/>
  <c r="H50" i="1"/>
  <c r="B43" i="1"/>
  <c r="H43" i="1" s="1"/>
  <c r="D87" i="1"/>
  <c r="E53" i="1" s="1"/>
  <c r="F87" i="1"/>
  <c r="G53" i="1" s="1"/>
  <c r="I87" i="1" l="1"/>
  <c r="D42" i="1"/>
  <c r="E31" i="1" s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C31" i="1" l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32" i="1"/>
  <c r="E8" i="1"/>
  <c r="E42" i="1" s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C42" i="1" l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<sst xmlns="http://schemas.openxmlformats.org/spreadsheetml/2006/main" count="118" uniqueCount="116">
  <si>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</si>
  <si>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</si>
  <si>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</si>
  <si>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</si>
  <si>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</si>
  <si>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</si>
  <si>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</si>
  <si>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</si>
  <si>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</si>
  <si>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</si>
  <si>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</si>
  <si>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</si>
  <si>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</si>
  <si>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</si>
  <si>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</si>
  <si>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</si>
  <si>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</si>
  <si>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</si>
  <si>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</si>
  <si>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</si>
  <si>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</si>
  <si>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</si>
  <si>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</si>
  <si>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</si>
  <si>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</si>
  <si>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</si>
  <si>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</si>
  <si>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</si>
  <si>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</si>
  <si>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</si>
  <si>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</si>
  <si>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</si>
  <si>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</si>
  <si>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</si>
  <si>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</si>
  <si>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</si>
  <si>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</si>
  <si>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</si>
  <si>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</si>
  <si>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</si>
  <si>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</si>
  <si>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</si>
  <si>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</si>
  <si>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</si>
  <si>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</si>
  <si>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</si>
  <si>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</si>
  <si>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</si>
  <si>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</si>
  <si>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</si>
  <si>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</si>
  <si>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</si>
  <si>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</si>
  <si>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</si>
  <si>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</si>
  <si>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</si>
  <si>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</si>
  <si>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</si>
  <si>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</si>
  <si>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</si>
  <si>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</si>
  <si>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</si>
  <si>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</si>
  <si>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</si>
  <si>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</si>
  <si>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</si>
  <si>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</si>
  <si>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</si>
  <si>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</si>
  <si>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</si>
  <si>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</si>
  <si>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</si>
  <si>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</si>
  <si>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</si>
  <si>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</si>
  <si>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</si>
  <si>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</si>
  <si>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</si>
  <si>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</si>
  <si>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</si>
  <si>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</si>
  <si>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</si>
  <si>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</si>
  <si>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</si>
  <si>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</si>
  <si>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</si>
  <si>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</si>
  <si>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</si>
  <si>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</si>
  <si>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</si>
  <si>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</si>
  <si>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</si>
  <si>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</si>
  <si>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</si>
  <si>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</si>
  <si>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</si>
  <si>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</si>
  <si>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</si>
  <si>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</si>
  <si>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</si>
  <si>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</si>
  <si>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</si>
  <si>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</si>
  <si>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</si>
  <si>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</si>
  <si>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</si>
  <si>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</si>
  <si>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</si>
  <si>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</si>
  <si>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</si>
  <si>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</si>
  <si>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</si>
  <si>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Факт на 01.05 .2023 (отчетный) год</t>
  </si>
  <si>
    <t>План на 2024 год по состоянию на 01.05.2024 (текущий) год</t>
  </si>
  <si>
    <t>Факт на 01.05.2024 (текущий) год</t>
  </si>
  <si>
    <t>Информация об исполнении бюджета Пряжинского национального муниципального района за январь-апрель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</si>
</sst>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97" workbookViewId="0">
      <selection activeCell="F111" sqref="F111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0" t="s">
        <v>115</v>
      </c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112</v>
      </c>
      <c r="C5" s="11" t="s">
        <v>2</v>
      </c>
      <c r="D5" s="2" t="s">
        <v>113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B9+B11+B14+B19+B22+B23+B24+B25+B27+B28+B29+B30</f>
        <v>40761</v>
      </c>
      <c r="C8" s="15">
        <f>B8/B42*100</f>
        <v>23.775942323172224</v>
      </c>
      <c r="D8" s="15">
        <f>D9+D11+D14+D19+D22+D23+D24+D25+D27+D28+D29+D30</f>
        <v>165477</v>
      </c>
      <c r="E8" s="15">
        <f>D8/D42*100</f>
        <v>31.186475815342863</v>
      </c>
      <c r="F8" s="15">
        <f t="shared" ref="F8" si="1">F9+F11+F14+F19+F22+F23+F24+F25+F27+F28+F29+F30</f>
        <v>50633</v>
      </c>
      <c r="G8" s="10">
        <f>F8/F42*100</f>
        <v>30.292678257331911</v>
      </c>
      <c r="H8" s="10">
        <f>F8/B8*100-100</f>
        <v>24.219229165133356</v>
      </c>
      <c r="I8" s="10">
        <f>F8/D8*100</f>
        <v>30.59821002314521</v>
      </c>
    </row>
    <row r="9" spans="1:9" ht="26.25" customHeight="1" x14ac:dyDescent="0.25">
      <c r="A9" s="3" t="s">
        <v>9</v>
      </c>
      <c r="B9" s="15">
        <f>B10</f>
        <v>27532</v>
      </c>
      <c r="C9" s="15">
        <f>B9/B42*100</f>
        <v>16.059450063579835</v>
      </c>
      <c r="D9" s="15">
        <f>D10</f>
        <v>130865</v>
      </c>
      <c r="E9" s="15">
        <f>D9/D42*100</f>
        <v>24.663355980437426</v>
      </c>
      <c r="F9" s="15">
        <f>F10</f>
        <v>37897</v>
      </c>
      <c r="G9" s="10">
        <f>F9/F42*100</f>
        <v>22.672992473645795</v>
      </c>
      <c r="H9" s="10">
        <f t="shared" ref="H9:H42" si="2">F9/B9*100-100</f>
        <v>37.647101554554695</v>
      </c>
      <c r="I9" s="10">
        <f t="shared" ref="I9:I42" si="3">F9/D9*100</f>
        <v>28.958850724028579</v>
      </c>
    </row>
    <row r="10" spans="1:9" ht="26.25" customHeight="1" x14ac:dyDescent="0.25">
      <c r="A10" s="3" t="s">
        <v>10</v>
      </c>
      <c r="B10" s="15">
        <v>27532</v>
      </c>
      <c r="C10" s="15">
        <f>B10/B42*100</f>
        <v>16.059450063579835</v>
      </c>
      <c r="D10" s="15">
        <v>130865</v>
      </c>
      <c r="E10" s="15">
        <f>D10/D42*100</f>
        <v>24.663355980437426</v>
      </c>
      <c r="F10" s="15">
        <v>37897</v>
      </c>
      <c r="G10" s="10">
        <f>F10/F42*100</f>
        <v>22.672992473645795</v>
      </c>
      <c r="H10" s="10">
        <f t="shared" si="2"/>
        <v>37.647101554554695</v>
      </c>
      <c r="I10" s="10">
        <f t="shared" si="3"/>
        <v>28.958850724028579</v>
      </c>
    </row>
    <row r="11" spans="1:9" ht="64.5" customHeight="1" x14ac:dyDescent="0.25">
      <c r="A11" s="3" t="s">
        <v>11</v>
      </c>
      <c r="B11" s="15">
        <f>B12</f>
        <v>975</v>
      </c>
      <c r="C11" s="15">
        <f>B11/B42*100</f>
        <v>0.56871872047037419</v>
      </c>
      <c r="D11" s="15">
        <f>D12</f>
        <v>3265</v>
      </c>
      <c r="E11" s="15">
        <f>D11/D42*100</f>
        <v>0.61533532477078046</v>
      </c>
      <c r="F11" s="15">
        <f>F12</f>
        <v>831</v>
      </c>
      <c r="G11" s="10">
        <f>F11/F42*100</f>
        <v>0.49717013868115301</v>
      </c>
      <c r="H11" s="10">
        <f t="shared" si="2"/>
        <v>-14.769230769230774</v>
      </c>
      <c r="I11" s="10">
        <f t="shared" si="3"/>
        <v>25.451761102603371</v>
      </c>
    </row>
    <row r="12" spans="1:9" ht="26.25" customHeight="1" x14ac:dyDescent="0.25">
      <c r="A12" s="3" t="s">
        <v>12</v>
      </c>
      <c r="B12" s="15">
        <f>B13</f>
        <v>975</v>
      </c>
      <c r="C12" s="15">
        <f>B12/B42*100</f>
        <v>0.56871872047037419</v>
      </c>
      <c r="D12" s="15">
        <f>D13</f>
        <v>3265</v>
      </c>
      <c r="E12" s="15">
        <f>D12/D42*100</f>
        <v>0.61533532477078046</v>
      </c>
      <c r="F12" s="15">
        <f>F13</f>
        <v>831</v>
      </c>
      <c r="G12" s="10">
        <f>F12/F42*100</f>
        <v>0.49717013868115301</v>
      </c>
      <c r="H12" s="10">
        <f t="shared" si="2"/>
        <v>-14.769230769230774</v>
      </c>
      <c r="I12" s="10">
        <f t="shared" si="3"/>
        <v>25.451761102603371</v>
      </c>
    </row>
    <row r="13" spans="1:9" ht="26.25" customHeight="1" x14ac:dyDescent="0.25">
      <c r="A13" s="3" t="s">
        <v>13</v>
      </c>
      <c r="B13" s="15">
        <v>975</v>
      </c>
      <c r="C13" s="15">
        <f>B13/B42*100</f>
        <v>0.56871872047037419</v>
      </c>
      <c r="D13" s="15">
        <v>3265</v>
      </c>
      <c r="E13" s="15">
        <f>D13/D42*100</f>
        <v>0.61533532477078046</v>
      </c>
      <c r="F13" s="15">
        <v>831</v>
      </c>
      <c r="G13" s="10">
        <f>F13/F42*100</f>
        <v>0.49717013868115301</v>
      </c>
      <c r="H13" s="10">
        <f t="shared" si="2"/>
        <v>-14.769230769230774</v>
      </c>
      <c r="I13" s="10">
        <f t="shared" si="3"/>
        <v>25.451761102603371</v>
      </c>
    </row>
    <row r="14" spans="1:9" ht="26.25" customHeight="1" x14ac:dyDescent="0.25">
      <c r="A14" s="3" t="s">
        <v>14</v>
      </c>
      <c r="B14" s="15">
        <f>B15+B16+B17+B18</f>
        <v>1472</v>
      </c>
      <c r="C14" s="15">
        <f>B14/B42*100</f>
        <v>0.85861944259732381</v>
      </c>
      <c r="D14" s="15">
        <f>D15+D16+D17+D18</f>
        <v>2791</v>
      </c>
      <c r="E14" s="15">
        <f>D14/D42*100</f>
        <v>0.52600333581477743</v>
      </c>
      <c r="F14" s="15">
        <f>F15+F16+F17+F18</f>
        <v>1513</v>
      </c>
      <c r="G14" s="10">
        <f>F14/F42*100</f>
        <v>0.90519665442188257</v>
      </c>
      <c r="H14" s="10">
        <f t="shared" si="2"/>
        <v>2.7853260869565162</v>
      </c>
      <c r="I14" s="10">
        <f t="shared" si="3"/>
        <v>54.209960587603014</v>
      </c>
    </row>
    <row r="15" spans="1:9" ht="39" customHeight="1" x14ac:dyDescent="0.25">
      <c r="A15" s="3" t="s">
        <v>15</v>
      </c>
      <c r="B15" s="15">
        <v>722</v>
      </c>
      <c r="C15" s="15">
        <f>B15/B42*100</f>
        <v>0.42114350377395915</v>
      </c>
      <c r="D15" s="15">
        <v>1455</v>
      </c>
      <c r="E15" s="15">
        <f>D15/D42*100</f>
        <v>0.27421528255481947</v>
      </c>
      <c r="F15" s="15">
        <v>420</v>
      </c>
      <c r="G15" s="10">
        <f>F15/F42*100</f>
        <v>0.25127732640924699</v>
      </c>
      <c r="H15" s="10">
        <f t="shared" si="2"/>
        <v>-41.828254847645432</v>
      </c>
      <c r="I15" s="10">
        <f t="shared" si="3"/>
        <v>28.865979381443296</v>
      </c>
    </row>
    <row r="16" spans="1:9" ht="39" customHeight="1" x14ac:dyDescent="0.25">
      <c r="A16" s="3" t="s">
        <v>103</v>
      </c>
      <c r="B16" s="15">
        <v>-60</v>
      </c>
      <c r="C16" s="15">
        <f>B16/B42*100</f>
        <v>-3.4998075105869178E-2</v>
      </c>
      <c r="D16" s="15">
        <v>0</v>
      </c>
      <c r="E16" s="15">
        <f>D16/D42*100</f>
        <v>0</v>
      </c>
      <c r="F16" s="15">
        <v>6</v>
      </c>
      <c r="G16" s="10">
        <f>F16/F42*100</f>
        <v>3.5896760915606718E-3</v>
      </c>
      <c r="H16" s="10">
        <f t="shared" si="2"/>
        <v>-110</v>
      </c>
      <c r="I16" s="10"/>
    </row>
    <row r="17" spans="1:9" ht="39" customHeight="1" x14ac:dyDescent="0.25">
      <c r="A17" s="3" t="s">
        <v>104</v>
      </c>
      <c r="B17" s="15">
        <v>235</v>
      </c>
      <c r="C17" s="15">
        <f>B17/B42*100</f>
        <v>0.13707579416465429</v>
      </c>
      <c r="D17" s="15">
        <v>116</v>
      </c>
      <c r="E17" s="15">
        <f>D17/D42*100</f>
        <v>2.1861836959696949E-2</v>
      </c>
      <c r="F17" s="15">
        <v>347</v>
      </c>
      <c r="G17" s="10">
        <f>F17/F42*100</f>
        <v>0.2076029339619255</v>
      </c>
      <c r="H17" s="10"/>
      <c r="I17" s="10">
        <f t="shared" si="3"/>
        <v>299.13793103448273</v>
      </c>
    </row>
    <row r="18" spans="1:9" ht="38.25" customHeight="1" x14ac:dyDescent="0.25">
      <c r="A18" s="3" t="s">
        <v>105</v>
      </c>
      <c r="B18" s="15">
        <v>575</v>
      </c>
      <c r="C18" s="15">
        <f>B18/B42*100</f>
        <v>0.33539821976457962</v>
      </c>
      <c r="D18" s="15">
        <v>1220</v>
      </c>
      <c r="E18" s="15">
        <f>D18/D42*100</f>
        <v>0.22992621630026103</v>
      </c>
      <c r="F18" s="15">
        <v>740</v>
      </c>
      <c r="G18" s="10">
        <f>F18/F42*100</f>
        <v>0.44272671795914947</v>
      </c>
      <c r="H18" s="10">
        <f t="shared" si="2"/>
        <v>28.695652173913032</v>
      </c>
      <c r="I18" s="10">
        <f t="shared" si="3"/>
        <v>60.655737704918032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759</v>
      </c>
      <c r="C22" s="15">
        <f>B22/B42*100</f>
        <v>0.44272565008924508</v>
      </c>
      <c r="D22" s="15">
        <v>2270</v>
      </c>
      <c r="E22" s="15">
        <f>D22/D42*100</f>
        <v>0.42781353360786273</v>
      </c>
      <c r="F22" s="15">
        <v>966</v>
      </c>
      <c r="G22" s="10">
        <f>F22/F42*100</f>
        <v>0.57793785074126813</v>
      </c>
      <c r="H22" s="10">
        <f t="shared" si="2"/>
        <v>27.272727272727266</v>
      </c>
      <c r="I22" s="10">
        <f t="shared" si="3"/>
        <v>42.555066079295159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4028</v>
      </c>
      <c r="C24" s="15">
        <f>B24/B42*100</f>
        <v>2.3495374421073509</v>
      </c>
      <c r="D24" s="15">
        <v>7972</v>
      </c>
      <c r="E24" s="15">
        <f>D24/D42*100</f>
        <v>1.5024358986440007</v>
      </c>
      <c r="F24" s="15">
        <v>2878</v>
      </c>
      <c r="G24" s="10">
        <f>F24/F42*100</f>
        <v>1.7218479652519352</v>
      </c>
      <c r="H24" s="10">
        <f t="shared" si="2"/>
        <v>-28.550148957298902</v>
      </c>
      <c r="I24" s="10">
        <f t="shared" si="3"/>
        <v>36.101354741595586</v>
      </c>
    </row>
    <row r="25" spans="1:9" ht="50.25" customHeight="1" x14ac:dyDescent="0.25">
      <c r="A25" s="3" t="s">
        <v>20</v>
      </c>
      <c r="B25" s="15">
        <f>B26</f>
        <v>106</v>
      </c>
      <c r="C25" s="15">
        <f>B25/B42*100</f>
        <v>6.1829932687035544E-2</v>
      </c>
      <c r="D25" s="15">
        <f>D26</f>
        <v>231</v>
      </c>
      <c r="E25" s="15">
        <f>D25/D42*100</f>
        <v>4.3535209807672372E-2</v>
      </c>
      <c r="F25" s="15">
        <f>F26</f>
        <v>224</v>
      </c>
      <c r="G25" s="10">
        <f>F25/F42*100</f>
        <v>0.13401457408493173</v>
      </c>
      <c r="H25" s="10"/>
      <c r="I25" s="10">
        <f t="shared" si="3"/>
        <v>96.969696969696969</v>
      </c>
    </row>
    <row r="26" spans="1:9" ht="39" customHeight="1" x14ac:dyDescent="0.25">
      <c r="A26" s="3" t="s">
        <v>21</v>
      </c>
      <c r="B26" s="15">
        <v>106</v>
      </c>
      <c r="C26" s="15">
        <f>B26/B42*100</f>
        <v>6.1829932687035544E-2</v>
      </c>
      <c r="D26" s="15">
        <v>231</v>
      </c>
      <c r="E26" s="15">
        <f>D26/D42*100</f>
        <v>4.3535209807672372E-2</v>
      </c>
      <c r="F26" s="15">
        <v>224</v>
      </c>
      <c r="G26" s="10">
        <f>F26/F42*100</f>
        <v>0.13401457408493173</v>
      </c>
      <c r="H26" s="10"/>
      <c r="I26" s="10">
        <f t="shared" si="3"/>
        <v>96.969696969696969</v>
      </c>
    </row>
    <row r="27" spans="1:9" ht="51.75" customHeight="1" x14ac:dyDescent="0.25">
      <c r="A27" s="3" t="s">
        <v>22</v>
      </c>
      <c r="B27" s="15">
        <v>4451</v>
      </c>
      <c r="C27" s="15">
        <f>B27/B42*100</f>
        <v>2.5962738716037284</v>
      </c>
      <c r="D27" s="15">
        <v>12900</v>
      </c>
      <c r="E27" s="15">
        <f>D27/D42*100</f>
        <v>2.4311870412076781</v>
      </c>
      <c r="F27" s="15">
        <v>4462</v>
      </c>
      <c r="G27" s="10">
        <f>F27/F42*100</f>
        <v>2.6695224534239528</v>
      </c>
      <c r="H27" s="10">
        <f t="shared" si="2"/>
        <v>0.24713547517411882</v>
      </c>
      <c r="I27" s="10">
        <f t="shared" si="3"/>
        <v>34.589147286821706</v>
      </c>
    </row>
    <row r="28" spans="1:9" ht="39" customHeight="1" x14ac:dyDescent="0.25">
      <c r="A28" s="3" t="s">
        <v>23</v>
      </c>
      <c r="B28" s="15">
        <v>1210</v>
      </c>
      <c r="C28" s="15">
        <f>B28/B42*100</f>
        <v>0.7057945146350284</v>
      </c>
      <c r="D28" s="15">
        <v>4052</v>
      </c>
      <c r="E28" s="15">
        <f>D28/D42*100</f>
        <v>0.76365658069562103</v>
      </c>
      <c r="F28" s="15">
        <v>1664</v>
      </c>
      <c r="G28" s="10">
        <f>F28/F42*100</f>
        <v>0.99553683605949295</v>
      </c>
      <c r="H28" s="10">
        <f t="shared" si="2"/>
        <v>37.52066115702479</v>
      </c>
      <c r="I28" s="10">
        <f t="shared" si="3"/>
        <v>41.066140177690031</v>
      </c>
    </row>
    <row r="29" spans="1:9" ht="26.25" customHeight="1" x14ac:dyDescent="0.25">
      <c r="A29" s="3" t="s">
        <v>24</v>
      </c>
      <c r="B29" s="15">
        <v>184</v>
      </c>
      <c r="C29" s="15">
        <f>B29/B42*100</f>
        <v>0.10732743032466548</v>
      </c>
      <c r="D29" s="15">
        <v>1011</v>
      </c>
      <c r="E29" s="15">
        <f>D29/D42*100</f>
        <v>0.19053721695046222</v>
      </c>
      <c r="F29" s="15">
        <v>151</v>
      </c>
      <c r="G29" s="10">
        <f>F29/F42*100</f>
        <v>9.0340181637610234E-2</v>
      </c>
      <c r="H29" s="10">
        <f t="shared" si="2"/>
        <v>-17.934782608695656</v>
      </c>
      <c r="I29" s="10">
        <f t="shared" si="3"/>
        <v>14.93570722057369</v>
      </c>
    </row>
    <row r="30" spans="1:9" ht="26.25" customHeight="1" x14ac:dyDescent="0.25">
      <c r="A30" s="3" t="s">
        <v>25</v>
      </c>
      <c r="B30" s="15">
        <v>44</v>
      </c>
      <c r="C30" s="15">
        <f>B30/B42*100</f>
        <v>2.5665255077637394E-2</v>
      </c>
      <c r="D30" s="15">
        <v>120</v>
      </c>
      <c r="E30" s="15">
        <f>D30/D42*100</f>
        <v>2.2615693406583051E-2</v>
      </c>
      <c r="F30" s="15">
        <v>47</v>
      </c>
      <c r="G30" s="10">
        <f>F30/F42*100</f>
        <v>2.8119129383891925E-2</v>
      </c>
      <c r="H30" s="10">
        <f t="shared" si="2"/>
        <v>6.818181818181813</v>
      </c>
      <c r="I30" s="10">
        <f t="shared" si="3"/>
        <v>39.166666666666664</v>
      </c>
    </row>
    <row r="31" spans="1:9" ht="26.25" customHeight="1" x14ac:dyDescent="0.25">
      <c r="A31" s="3" t="s">
        <v>26</v>
      </c>
      <c r="B31" s="15">
        <f t="shared" ref="B31" si="4">B32+B39+B40+B41</f>
        <v>130677</v>
      </c>
      <c r="C31" s="15">
        <f>B31/B42*100</f>
        <v>76.224057676827769</v>
      </c>
      <c r="D31" s="15">
        <f>D32+D39+D40+D41</f>
        <v>365128</v>
      </c>
      <c r="E31" s="15">
        <f>D31/D42*100</f>
        <v>68.81352418465714</v>
      </c>
      <c r="F31" s="15">
        <f t="shared" ref="F31" si="5">F32+F39+F40+F41</f>
        <v>116513</v>
      </c>
      <c r="G31" s="10">
        <f>F31/F42*100</f>
        <v>69.707321742668086</v>
      </c>
      <c r="H31" s="10">
        <f t="shared" si="2"/>
        <v>-10.838938757394189</v>
      </c>
      <c r="I31" s="10">
        <f t="shared" si="3"/>
        <v>31.910179443921038</v>
      </c>
    </row>
    <row r="32" spans="1:9" ht="64.5" customHeight="1" x14ac:dyDescent="0.25">
      <c r="A32" s="3" t="s">
        <v>27</v>
      </c>
      <c r="B32" s="15">
        <f t="shared" ref="B32" si="6">B33+B36+B37+B38</f>
        <v>130703</v>
      </c>
      <c r="C32" s="15">
        <f>B32/B42*100</f>
        <v>76.239223509373659</v>
      </c>
      <c r="D32" s="15">
        <f>D33+D36+D37+D38</f>
        <v>365128</v>
      </c>
      <c r="E32" s="15">
        <f>D32/D42*100</f>
        <v>68.81352418465714</v>
      </c>
      <c r="F32" s="15">
        <f t="shared" ref="F32" si="7">F33+F36+F37+F38</f>
        <v>117218</v>
      </c>
      <c r="G32" s="10">
        <f>F32/F42*100</f>
        <v>70.129108683426466</v>
      </c>
      <c r="H32" s="10">
        <f t="shared" si="2"/>
        <v>-10.317284224539605</v>
      </c>
      <c r="I32" s="10">
        <f t="shared" si="3"/>
        <v>32.103262417563158</v>
      </c>
    </row>
    <row r="33" spans="1:9" ht="39" customHeight="1" x14ac:dyDescent="0.25">
      <c r="A33" s="3" t="s">
        <v>28</v>
      </c>
      <c r="B33" s="15">
        <f>B34+B35</f>
        <v>31505</v>
      </c>
      <c r="C33" s="15">
        <f>B33/B42*100</f>
        <v>18.376905936840142</v>
      </c>
      <c r="D33" s="15">
        <f>D34+D35</f>
        <v>65768</v>
      </c>
      <c r="E33" s="15">
        <f>D33/D42*100</f>
        <v>12.394907699701283</v>
      </c>
      <c r="F33" s="15">
        <f>F34+F35</f>
        <v>27404</v>
      </c>
      <c r="G33" s="10">
        <f>F33/F42*100</f>
        <v>16.395247268854774</v>
      </c>
      <c r="H33" s="10">
        <f t="shared" si="2"/>
        <v>-13.016981431518801</v>
      </c>
      <c r="I33" s="10">
        <f t="shared" si="3"/>
        <v>41.667680330859994</v>
      </c>
    </row>
    <row r="34" spans="1:9" ht="39" customHeight="1" x14ac:dyDescent="0.25">
      <c r="A34" s="3" t="s">
        <v>29</v>
      </c>
      <c r="B34" s="15">
        <v>31505</v>
      </c>
      <c r="C34" s="15">
        <f>B34/B42*100</f>
        <v>18.376905936840142</v>
      </c>
      <c r="D34" s="15">
        <v>65768</v>
      </c>
      <c r="E34" s="15">
        <f>D34/D42*100</f>
        <v>12.394907699701283</v>
      </c>
      <c r="F34" s="15">
        <v>27404</v>
      </c>
      <c r="G34" s="10">
        <f>F34/F42*100</f>
        <v>16.395247268854774</v>
      </c>
      <c r="H34" s="10">
        <f t="shared" si="2"/>
        <v>-13.016981431518801</v>
      </c>
      <c r="I34" s="10">
        <f t="shared" si="3"/>
        <v>41.667680330859994</v>
      </c>
    </row>
    <row r="35" spans="1:9" ht="38.25" customHeight="1" x14ac:dyDescent="0.25">
      <c r="A35" s="19" t="s">
        <v>108</v>
      </c>
      <c r="B35" s="15">
        <v>0</v>
      </c>
      <c r="C35" s="15">
        <f>B35/B42*100</f>
        <v>0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24897</v>
      </c>
      <c r="C36" s="15">
        <f>B36/B42*100</f>
        <v>14.522451265180415</v>
      </c>
      <c r="D36" s="15">
        <v>28885</v>
      </c>
      <c r="E36" s="15">
        <f>D36/D42*100</f>
        <v>5.4437858670762616</v>
      </c>
      <c r="F36" s="15">
        <v>8571</v>
      </c>
      <c r="G36" s="10">
        <f>F36/F42*100</f>
        <v>5.1278522967944191</v>
      </c>
      <c r="H36" s="10"/>
      <c r="I36" s="10">
        <f t="shared" si="3"/>
        <v>29.672840574692749</v>
      </c>
    </row>
    <row r="37" spans="1:9" ht="39" customHeight="1" x14ac:dyDescent="0.25">
      <c r="A37" s="18" t="s">
        <v>110</v>
      </c>
      <c r="B37" s="15">
        <v>70551</v>
      </c>
      <c r="C37" s="15">
        <f>B37/B42*100</f>
        <v>41.15248661323627</v>
      </c>
      <c r="D37" s="15">
        <v>270475</v>
      </c>
      <c r="E37" s="15">
        <f>D37/D42*100</f>
        <v>50.974830617879583</v>
      </c>
      <c r="F37" s="15">
        <v>77476</v>
      </c>
      <c r="G37" s="10">
        <f>F37/F42*100</f>
        <v>46.352290811625764</v>
      </c>
      <c r="H37" s="10">
        <f t="shared" si="2"/>
        <v>9.8155943927088316</v>
      </c>
      <c r="I37" s="10">
        <f t="shared" si="3"/>
        <v>28.644421850448289</v>
      </c>
    </row>
    <row r="38" spans="1:9" ht="26.25" customHeight="1" x14ac:dyDescent="0.25">
      <c r="A38" s="3" t="s">
        <v>30</v>
      </c>
      <c r="B38" s="15">
        <v>3750</v>
      </c>
      <c r="C38" s="15">
        <f>B38/B42*100</f>
        <v>2.1873796941168235</v>
      </c>
      <c r="D38" s="15">
        <v>0</v>
      </c>
      <c r="E38" s="15">
        <f>D38/D42*100</f>
        <v>0</v>
      </c>
      <c r="F38" s="15">
        <v>3767</v>
      </c>
      <c r="G38" s="10">
        <f>F38/F42*100</f>
        <v>2.2537183061515083</v>
      </c>
      <c r="H38" s="10"/>
      <c r="I38" s="10"/>
    </row>
    <row r="39" spans="1:9" ht="26.25" customHeight="1" x14ac:dyDescent="0.25">
      <c r="A39" s="3" t="s">
        <v>31</v>
      </c>
      <c r="B39" s="15">
        <v>0</v>
      </c>
      <c r="C39" s="15">
        <f>B39/B42*100</f>
        <v>0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25">
      <c r="A40" s="3" t="s">
        <v>32</v>
      </c>
      <c r="B40" s="15">
        <v>3</v>
      </c>
      <c r="C40" s="15">
        <f>B40/B42*100</f>
        <v>1.7499037552934588E-3</v>
      </c>
      <c r="D40" s="15">
        <v>0</v>
      </c>
      <c r="E40" s="15">
        <f>D40/D42*100</f>
        <v>0</v>
      </c>
      <c r="F40" s="15">
        <v>396</v>
      </c>
      <c r="G40" s="10">
        <f>F40/F42*100</f>
        <v>0.23691862204300432</v>
      </c>
      <c r="H40" s="10"/>
      <c r="I40" s="10"/>
    </row>
    <row r="41" spans="1:9" ht="39" customHeight="1" x14ac:dyDescent="0.25">
      <c r="A41" s="3" t="s">
        <v>33</v>
      </c>
      <c r="B41" s="15">
        <v>-29</v>
      </c>
      <c r="C41" s="15">
        <f>B41/B42*100</f>
        <v>-1.69157363011701E-2</v>
      </c>
      <c r="D41" s="15">
        <v>0</v>
      </c>
      <c r="E41" s="15">
        <f>D41/D42*100</f>
        <v>0</v>
      </c>
      <c r="F41" s="15">
        <v>-1101</v>
      </c>
      <c r="G41" s="10">
        <f>F41/F42*100</f>
        <v>-0.65870556280138326</v>
      </c>
      <c r="H41" s="10">
        <f t="shared" si="2"/>
        <v>3696.5517241379312</v>
      </c>
      <c r="I41" s="10"/>
    </row>
    <row r="42" spans="1:9" s="14" customFormat="1" ht="15" customHeight="1" x14ac:dyDescent="0.25">
      <c r="A42" s="12" t="s">
        <v>34</v>
      </c>
      <c r="B42" s="16">
        <f t="shared" ref="B42" si="8">B8+B31</f>
        <v>171438</v>
      </c>
      <c r="C42" s="13">
        <f>C31+C8</f>
        <v>100</v>
      </c>
      <c r="D42" s="16">
        <f>D8+D31</f>
        <v>530605</v>
      </c>
      <c r="E42" s="16">
        <f>SUM(E8,E31)</f>
        <v>100</v>
      </c>
      <c r="F42" s="16">
        <f>F8+F31</f>
        <v>167146</v>
      </c>
      <c r="G42" s="13">
        <f>G31+G8</f>
        <v>100</v>
      </c>
      <c r="H42" s="10">
        <f t="shared" si="2"/>
        <v>-2.5035289725731786</v>
      </c>
      <c r="I42" s="10">
        <f t="shared" si="3"/>
        <v>31.501022417806091</v>
      </c>
    </row>
    <row r="43" spans="1:9" ht="26.25" customHeight="1" x14ac:dyDescent="0.25">
      <c r="A43" s="3" t="s">
        <v>35</v>
      </c>
      <c r="B43" s="17">
        <f>SUM(B44:B49)</f>
        <v>16690.5</v>
      </c>
      <c r="C43" s="9">
        <f>B43/B87*100</f>
        <v>10.237680035772536</v>
      </c>
      <c r="D43" s="17">
        <f>SUM(D44:D49)</f>
        <v>65971.099999999991</v>
      </c>
      <c r="E43" s="9">
        <f>D43/D87*100</f>
        <v>11.867751878354781</v>
      </c>
      <c r="F43" s="17">
        <f>SUM(F44:F49)</f>
        <v>16334.2</v>
      </c>
      <c r="G43" s="9">
        <f>F43/F87*100</f>
        <v>10.053046496155531</v>
      </c>
      <c r="H43" s="9">
        <f>F43/B43*100-100</f>
        <v>-2.1347473113447819</v>
      </c>
      <c r="I43" s="10">
        <f t="shared" ref="I43:I72" si="9">F43/D43*100</f>
        <v>24.759629595383437</v>
      </c>
    </row>
    <row r="44" spans="1:9" ht="78" customHeight="1" x14ac:dyDescent="0.25">
      <c r="A44" s="3" t="s">
        <v>36</v>
      </c>
      <c r="B44" s="17">
        <v>67.8</v>
      </c>
      <c r="C44" s="9">
        <f>B44/B87*100</f>
        <v>4.1587412385810957E-2</v>
      </c>
      <c r="D44" s="17">
        <v>287</v>
      </c>
      <c r="E44" s="9">
        <f>D44/D87*100</f>
        <v>5.1629346624322198E-2</v>
      </c>
      <c r="F44" s="17">
        <v>73.5</v>
      </c>
      <c r="G44" s="9">
        <f>F44/F87*100</f>
        <v>4.5236308938756201E-2</v>
      </c>
      <c r="H44" s="9">
        <f>F44/B44*100-100</f>
        <v>8.4070796460177064</v>
      </c>
      <c r="I44" s="10">
        <f t="shared" si="9"/>
        <v>25.609756097560975</v>
      </c>
    </row>
    <row r="45" spans="1:9" ht="111.75" customHeight="1" x14ac:dyDescent="0.25">
      <c r="A45" s="3" t="s">
        <v>37</v>
      </c>
      <c r="B45" s="17">
        <v>5111.5</v>
      </c>
      <c r="C45" s="9">
        <f>B45/B87*100</f>
        <v>3.1353105960187722</v>
      </c>
      <c r="D45" s="17">
        <v>20645.3</v>
      </c>
      <c r="E45" s="9">
        <f>D45/D87*100</f>
        <v>3.7139489542268964</v>
      </c>
      <c r="F45" s="17">
        <v>5801.3</v>
      </c>
      <c r="G45" s="9">
        <f>F45/F87*100</f>
        <v>3.570468014236821</v>
      </c>
      <c r="H45" s="9">
        <f>F45/B45*100-100</f>
        <v>13.495060158466202</v>
      </c>
      <c r="I45" s="10">
        <f t="shared" si="9"/>
        <v>28.099858079078533</v>
      </c>
    </row>
    <row r="46" spans="1:9" ht="15" customHeight="1" x14ac:dyDescent="0.25">
      <c r="A46" s="3" t="s">
        <v>38</v>
      </c>
      <c r="B46" s="17">
        <v>0.3</v>
      </c>
      <c r="C46" s="9">
        <f>B46/B87*100</f>
        <v>1.8401509905226088E-4</v>
      </c>
      <c r="D46" s="17">
        <v>1.6</v>
      </c>
      <c r="E46" s="9">
        <f>D46/D87*100</f>
        <v>2.8782911010075102E-4</v>
      </c>
      <c r="F46" s="17">
        <v>0</v>
      </c>
      <c r="G46" s="9">
        <f>F46/F87*100</f>
        <v>0</v>
      </c>
      <c r="H46" s="9">
        <f t="shared" ref="H46:H48" si="10">F46/B46*100-100</f>
        <v>-100</v>
      </c>
      <c r="I46" s="10">
        <f t="shared" si="9"/>
        <v>0</v>
      </c>
    </row>
    <row r="47" spans="1:9" ht="64.5" customHeight="1" x14ac:dyDescent="0.25">
      <c r="A47" s="3" t="s">
        <v>39</v>
      </c>
      <c r="B47" s="17">
        <v>2274.5</v>
      </c>
      <c r="C47" s="9">
        <f>B47/B87*100</f>
        <v>1.3951411426478912</v>
      </c>
      <c r="D47" s="17">
        <v>7120</v>
      </c>
      <c r="E47" s="9">
        <f>D47/D87*100</f>
        <v>1.2808395399483419</v>
      </c>
      <c r="F47" s="17">
        <v>2392.1999999999998</v>
      </c>
      <c r="G47" s="9">
        <f>F47/F87*100</f>
        <v>1.4723033774597629</v>
      </c>
      <c r="H47" s="9">
        <f t="shared" si="10"/>
        <v>5.1747636843262086</v>
      </c>
      <c r="I47" s="10">
        <f t="shared" si="9"/>
        <v>33.598314606741567</v>
      </c>
    </row>
    <row r="48" spans="1:9" ht="15" customHeight="1" x14ac:dyDescent="0.25">
      <c r="A48" s="3" t="s">
        <v>40</v>
      </c>
      <c r="B48" s="17"/>
      <c r="C48" s="9">
        <f>B48/B87*100</f>
        <v>0</v>
      </c>
      <c r="D48" s="17">
        <v>100</v>
      </c>
      <c r="E48" s="9">
        <f>D48/D87*100</f>
        <v>1.7989319381296939E-2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 x14ac:dyDescent="0.25">
      <c r="A49" s="3" t="s">
        <v>41</v>
      </c>
      <c r="B49" s="17">
        <v>9236.4</v>
      </c>
      <c r="C49" s="9">
        <f>B49/B87*100</f>
        <v>5.6654568696210088</v>
      </c>
      <c r="D49" s="17">
        <v>37817.199999999997</v>
      </c>
      <c r="E49" s="9">
        <f>D49/D87*100</f>
        <v>6.8030568890638241</v>
      </c>
      <c r="F49" s="17">
        <v>8067.2</v>
      </c>
      <c r="G49" s="9">
        <f>F49/F87*100</f>
        <v>4.9650387955201909</v>
      </c>
      <c r="H49" s="9">
        <f>F49/B49*100-100</f>
        <v>-12.658611580269366</v>
      </c>
      <c r="I49" s="10">
        <f t="shared" si="9"/>
        <v>21.332092275472537</v>
      </c>
    </row>
    <row r="50" spans="1:9" ht="15" customHeight="1" x14ac:dyDescent="0.25">
      <c r="A50" s="3" t="s">
        <v>42</v>
      </c>
      <c r="B50" s="17">
        <f>B51</f>
        <v>791.8</v>
      </c>
      <c r="C50" s="9">
        <f>B50/B87*100</f>
        <v>0.48567718476526722</v>
      </c>
      <c r="D50" s="17">
        <f>D51</f>
        <v>1783.4</v>
      </c>
      <c r="E50" s="9">
        <f>D50/D87*100</f>
        <v>0.32082152184604956</v>
      </c>
      <c r="F50" s="17">
        <f>F51</f>
        <v>891.7</v>
      </c>
      <c r="G50" s="9">
        <f>F50/F87*100</f>
        <v>0.54880566912501916</v>
      </c>
      <c r="H50" s="9">
        <f>F50/B50*100-100</f>
        <v>12.616822429906563</v>
      </c>
      <c r="I50" s="10">
        <f t="shared" si="9"/>
        <v>50</v>
      </c>
    </row>
    <row r="51" spans="1:9" ht="26.25" customHeight="1" x14ac:dyDescent="0.25">
      <c r="A51" s="3" t="s">
        <v>43</v>
      </c>
      <c r="B51" s="17">
        <v>791.8</v>
      </c>
      <c r="C51" s="9">
        <f>B51/B87*100</f>
        <v>0.48567718476526722</v>
      </c>
      <c r="D51" s="17">
        <v>1783.4</v>
      </c>
      <c r="E51" s="9">
        <f>D51/D87*100</f>
        <v>0.32082152184604956</v>
      </c>
      <c r="F51" s="17">
        <v>891.7</v>
      </c>
      <c r="G51" s="9">
        <f>F51/F87*100</f>
        <v>0.54880566912501916</v>
      </c>
      <c r="H51" s="9">
        <f t="shared" ref="H51:H100" si="11">F51/B51*100-100</f>
        <v>12.616822429906563</v>
      </c>
      <c r="I51" s="10">
        <f t="shared" si="9"/>
        <v>50</v>
      </c>
    </row>
    <row r="52" spans="1:9" ht="51.75" customHeight="1" x14ac:dyDescent="0.25">
      <c r="A52" s="3" t="s">
        <v>44</v>
      </c>
      <c r="B52" s="17">
        <f>B54</f>
        <v>219.7</v>
      </c>
      <c r="C52" s="9">
        <f>B52/B87*100</f>
        <v>0.13476039087260572</v>
      </c>
      <c r="D52" s="17">
        <f>SUM(D53:D54)</f>
        <v>2122</v>
      </c>
      <c r="E52" s="9">
        <f>D52/D87*100</f>
        <v>0.38173335727112095</v>
      </c>
      <c r="F52" s="17">
        <f>SUM(F53:F54)</f>
        <v>390.4</v>
      </c>
      <c r="G52" s="9">
        <f>F52/F87*100</f>
        <v>0.24027557836313493</v>
      </c>
      <c r="H52" s="9">
        <f t="shared" si="11"/>
        <v>77.696859353664081</v>
      </c>
      <c r="I52" s="10">
        <f t="shared" si="9"/>
        <v>18.397737983034872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360</v>
      </c>
      <c r="E53" s="9">
        <f>D53/D87*100</f>
        <v>6.4761549772668972E-2</v>
      </c>
      <c r="F53" s="17">
        <v>0</v>
      </c>
      <c r="G53" s="9">
        <f>F53/F87*100</f>
        <v>0</v>
      </c>
      <c r="H53" s="9" t="e">
        <f t="shared" si="11"/>
        <v>#DIV/0!</v>
      </c>
      <c r="I53" s="10">
        <f t="shared" si="9"/>
        <v>0</v>
      </c>
    </row>
    <row r="54" spans="1:9" ht="66" customHeight="1" x14ac:dyDescent="0.25">
      <c r="A54" s="3" t="s">
        <v>102</v>
      </c>
      <c r="B54" s="17">
        <v>219.7</v>
      </c>
      <c r="C54" s="9">
        <f>B54/B87*100</f>
        <v>0.13476039087260572</v>
      </c>
      <c r="D54" s="17">
        <v>1762</v>
      </c>
      <c r="E54" s="9">
        <f>D54/D87*100</f>
        <v>0.316971807498452</v>
      </c>
      <c r="F54" s="17">
        <v>390.4</v>
      </c>
      <c r="G54" s="9">
        <f>F54/F87*100</f>
        <v>0.24027557836313493</v>
      </c>
      <c r="H54" s="9">
        <f t="shared" si="11"/>
        <v>77.696859353664081</v>
      </c>
      <c r="I54" s="10">
        <f t="shared" si="9"/>
        <v>22.156640181611802</v>
      </c>
    </row>
    <row r="55" spans="1:9" ht="26.25" customHeight="1" x14ac:dyDescent="0.25">
      <c r="A55" s="3" t="s">
        <v>45</v>
      </c>
      <c r="B55" s="17">
        <f>SUM(B56:B58)</f>
        <v>968.3</v>
      </c>
      <c r="C55" s="9">
        <f>B55/B87*100</f>
        <v>0.59393940137434742</v>
      </c>
      <c r="D55" s="17">
        <f>SUM(D56:D58)</f>
        <v>5612.2</v>
      </c>
      <c r="E55" s="9">
        <f>D55/D87*100</f>
        <v>1.0095965823171464</v>
      </c>
      <c r="F55" s="17">
        <f>SUM(F56:F58)</f>
        <v>1113.9000000000001</v>
      </c>
      <c r="G55" s="9">
        <f>F55/F87*100</f>
        <v>0.68556087791674203</v>
      </c>
      <c r="H55" s="9">
        <f t="shared" si="11"/>
        <v>15.036662191469603</v>
      </c>
      <c r="I55" s="10">
        <f t="shared" si="9"/>
        <v>19.847831509924809</v>
      </c>
    </row>
    <row r="56" spans="1:9" ht="26.25" customHeight="1" x14ac:dyDescent="0.25">
      <c r="A56" s="3" t="s">
        <v>46</v>
      </c>
      <c r="B56" s="17">
        <v>61</v>
      </c>
      <c r="C56" s="9">
        <f>B56/B87*100</f>
        <v>3.741640347395972E-2</v>
      </c>
      <c r="D56" s="17">
        <v>1122.3</v>
      </c>
      <c r="E56" s="9">
        <f>D56/D87*100</f>
        <v>0.2018941314162955</v>
      </c>
      <c r="F56" s="17">
        <v>0</v>
      </c>
      <c r="G56" s="9">
        <f>F56/F87*100</f>
        <v>0</v>
      </c>
      <c r="H56" s="9">
        <f t="shared" si="11"/>
        <v>-100</v>
      </c>
      <c r="I56" s="10">
        <f t="shared" si="9"/>
        <v>0</v>
      </c>
    </row>
    <row r="57" spans="1:9" ht="26.25" customHeight="1" x14ac:dyDescent="0.25">
      <c r="A57" s="3" t="s">
        <v>47</v>
      </c>
      <c r="B57" s="17">
        <v>719.8</v>
      </c>
      <c r="C57" s="9">
        <f>B57/B87*100</f>
        <v>0.44151356099272465</v>
      </c>
      <c r="D57" s="17">
        <v>3265.2</v>
      </c>
      <c r="E57" s="9">
        <f>D57/D87*100</f>
        <v>0.58738725643810752</v>
      </c>
      <c r="F57" s="17">
        <v>776.7</v>
      </c>
      <c r="G57" s="9">
        <f>F57/F87*100</f>
        <v>0.4780277707854686</v>
      </c>
      <c r="H57" s="9">
        <f t="shared" si="11"/>
        <v>7.9049736037788421</v>
      </c>
      <c r="I57" s="10">
        <f t="shared" si="9"/>
        <v>23.787210584343992</v>
      </c>
    </row>
    <row r="58" spans="1:9" ht="26.25" customHeight="1" x14ac:dyDescent="0.25">
      <c r="A58" s="3" t="s">
        <v>48</v>
      </c>
      <c r="B58" s="17">
        <v>187.5</v>
      </c>
      <c r="C58" s="9">
        <f>B58/B87*100</f>
        <v>0.11500943690766305</v>
      </c>
      <c r="D58" s="17">
        <v>1224.7</v>
      </c>
      <c r="E58" s="9">
        <f>D58/D87*100</f>
        <v>0.22031519446274356</v>
      </c>
      <c r="F58" s="17">
        <v>337.2</v>
      </c>
      <c r="G58" s="9">
        <f>F58/F87*100</f>
        <v>0.20753310713127332</v>
      </c>
      <c r="H58" s="9">
        <f t="shared" si="11"/>
        <v>79.84</v>
      </c>
      <c r="I58" s="10">
        <f t="shared" si="9"/>
        <v>27.533273454723606</v>
      </c>
    </row>
    <row r="59" spans="1:9" ht="26.25" customHeight="1" x14ac:dyDescent="0.25">
      <c r="A59" s="3" t="s">
        <v>49</v>
      </c>
      <c r="B59" s="17">
        <f>SUM(B60:B62)</f>
        <v>540.70000000000005</v>
      </c>
      <c r="C59" s="9">
        <f>B59/B87*100</f>
        <v>0.33165654685852491</v>
      </c>
      <c r="D59" s="17">
        <f>SUM(D60:D62)</f>
        <v>4916</v>
      </c>
      <c r="E59" s="9">
        <f>D59/D87*100</f>
        <v>0.88435494078455745</v>
      </c>
      <c r="F59" s="17">
        <f>SUM(F60:F62)</f>
        <v>555.4</v>
      </c>
      <c r="G59" s="9">
        <f>F59/F87*100</f>
        <v>0.34182647598075094</v>
      </c>
      <c r="H59" s="9">
        <f t="shared" si="11"/>
        <v>2.7186979840946748</v>
      </c>
      <c r="I59" s="10">
        <f t="shared" si="9"/>
        <v>11.297803091944671</v>
      </c>
    </row>
    <row r="60" spans="1:9" ht="15" customHeight="1" x14ac:dyDescent="0.25">
      <c r="A60" s="3" t="s">
        <v>50</v>
      </c>
      <c r="B60" s="17">
        <v>540.70000000000005</v>
      </c>
      <c r="C60" s="9">
        <f>B60/B87*100</f>
        <v>0.33165654685852491</v>
      </c>
      <c r="D60" s="17">
        <v>2265</v>
      </c>
      <c r="E60" s="9">
        <f>D60/D87*100</f>
        <v>0.40745808398637562</v>
      </c>
      <c r="F60" s="17">
        <v>437.7</v>
      </c>
      <c r="G60" s="9">
        <f>F60/F87*100</f>
        <v>0.2693868356801849</v>
      </c>
      <c r="H60" s="9">
        <f t="shared" si="11"/>
        <v>-19.049380432772338</v>
      </c>
      <c r="I60" s="10">
        <f t="shared" si="9"/>
        <v>19.32450331125828</v>
      </c>
    </row>
    <row r="61" spans="1:9" ht="15" customHeight="1" x14ac:dyDescent="0.25">
      <c r="A61" s="3" t="s">
        <v>51</v>
      </c>
      <c r="B61" s="17">
        <v>0</v>
      </c>
      <c r="C61" s="9">
        <f>B61/B87*100</f>
        <v>0</v>
      </c>
      <c r="D61" s="17">
        <v>1800</v>
      </c>
      <c r="E61" s="9">
        <f>D61/D87*100</f>
        <v>0.32380774886334485</v>
      </c>
      <c r="F61" s="17">
        <v>0</v>
      </c>
      <c r="G61" s="9">
        <f>F61/F87*100</f>
        <v>0</v>
      </c>
      <c r="H61" s="9" t="e">
        <f t="shared" si="11"/>
        <v>#DIV/0!</v>
      </c>
      <c r="I61" s="10">
        <f t="shared" si="9"/>
        <v>0</v>
      </c>
    </row>
    <row r="62" spans="1:9" ht="15" customHeight="1" x14ac:dyDescent="0.25">
      <c r="A62" s="3" t="s">
        <v>52</v>
      </c>
      <c r="B62" s="17">
        <v>0</v>
      </c>
      <c r="C62" s="9">
        <f>B62/B87*100</f>
        <v>0</v>
      </c>
      <c r="D62" s="17">
        <v>851</v>
      </c>
      <c r="E62" s="9">
        <f>D62/D87*100</f>
        <v>0.1530891079348369</v>
      </c>
      <c r="F62" s="17">
        <v>117.7</v>
      </c>
      <c r="G62" s="9">
        <f>F62/F87*100</f>
        <v>7.2439640300566044E-2</v>
      </c>
      <c r="H62" s="9" t="e">
        <f t="shared" si="11"/>
        <v>#DIV/0!</v>
      </c>
      <c r="I62" s="10">
        <f t="shared" si="9"/>
        <v>13.830787309048178</v>
      </c>
    </row>
    <row r="63" spans="1:9" ht="15" customHeight="1" x14ac:dyDescent="0.25">
      <c r="A63" s="3" t="s">
        <v>53</v>
      </c>
      <c r="B63" s="17">
        <f>SUM(B64:B69)</f>
        <v>118160.2</v>
      </c>
      <c r="C63" s="9">
        <f>B63/B87*100</f>
        <v>72.47753635678319</v>
      </c>
      <c r="D63" s="17">
        <f>SUM(D64:D69)</f>
        <v>417138.39999999997</v>
      </c>
      <c r="E63" s="9">
        <f>D63/D87*100</f>
        <v>75.040359038031937</v>
      </c>
      <c r="F63" s="17">
        <f>SUM(F64:F69)</f>
        <v>123022.7</v>
      </c>
      <c r="G63" s="9">
        <f>F63/F87*100</f>
        <v>75.715549165713227</v>
      </c>
      <c r="H63" s="9">
        <f t="shared" si="11"/>
        <v>4.1151758375493728</v>
      </c>
      <c r="I63" s="10">
        <f t="shared" si="9"/>
        <v>29.49205827130756</v>
      </c>
    </row>
    <row r="64" spans="1:9" ht="15" customHeight="1" x14ac:dyDescent="0.25">
      <c r="A64" s="3" t="s">
        <v>54</v>
      </c>
      <c r="B64" s="17">
        <v>37110.199999999997</v>
      </c>
      <c r="C64" s="9">
        <f>B64/B87*100</f>
        <v>22.762790429497372</v>
      </c>
      <c r="D64" s="17">
        <v>150250.29999999999</v>
      </c>
      <c r="E64" s="9">
        <f>D64/D87*100</f>
        <v>27.029006338356787</v>
      </c>
      <c r="F64" s="17">
        <v>43180.5</v>
      </c>
      <c r="G64" s="9">
        <f>F64/F87*100</f>
        <v>26.575869906530098</v>
      </c>
      <c r="H64" s="9">
        <f t="shared" si="11"/>
        <v>16.35749739963677</v>
      </c>
      <c r="I64" s="10">
        <f t="shared" si="9"/>
        <v>28.739044115053346</v>
      </c>
    </row>
    <row r="65" spans="1:9" ht="15" customHeight="1" x14ac:dyDescent="0.25">
      <c r="A65" s="3" t="s">
        <v>55</v>
      </c>
      <c r="B65" s="17">
        <v>71564.899999999994</v>
      </c>
      <c r="C65" s="9">
        <f>B65/B87*100</f>
        <v>43.896740540550482</v>
      </c>
      <c r="D65" s="17">
        <v>234090.8</v>
      </c>
      <c r="E65" s="9">
        <f>D65/D87*100</f>
        <v>42.111341654233044</v>
      </c>
      <c r="F65" s="17">
        <v>70529.2</v>
      </c>
      <c r="G65" s="9">
        <f>F65/F87*100</f>
        <v>43.407900413650665</v>
      </c>
      <c r="H65" s="9">
        <f t="shared" si="11"/>
        <v>-1.4472178400305182</v>
      </c>
      <c r="I65" s="10">
        <f t="shared" si="9"/>
        <v>30.128992681472315</v>
      </c>
    </row>
    <row r="66" spans="1:9" ht="26.25" customHeight="1" x14ac:dyDescent="0.25">
      <c r="A66" s="3" t="s">
        <v>56</v>
      </c>
      <c r="B66" s="17">
        <v>8819.9</v>
      </c>
      <c r="C66" s="9">
        <f>B66/B87*100</f>
        <v>5.4099825737701197</v>
      </c>
      <c r="D66" s="17">
        <v>30879.3</v>
      </c>
      <c r="E66" s="9">
        <f>D66/D87*100</f>
        <v>5.5549758997088245</v>
      </c>
      <c r="F66" s="17">
        <v>9167</v>
      </c>
      <c r="G66" s="9">
        <f>F66/F87*100</f>
        <v>5.6419216876405178</v>
      </c>
      <c r="H66" s="9">
        <f t="shared" si="11"/>
        <v>3.9354187689203002</v>
      </c>
      <c r="I66" s="10">
        <f t="shared" si="9"/>
        <v>29.686553775506567</v>
      </c>
    </row>
    <row r="67" spans="1:9" ht="36.75" customHeight="1" x14ac:dyDescent="0.25">
      <c r="A67" s="3" t="s">
        <v>57</v>
      </c>
      <c r="B67" s="17">
        <v>54</v>
      </c>
      <c r="C67" s="9">
        <f>B67/B87*100</f>
        <v>3.3122717829406963E-2</v>
      </c>
      <c r="D67" s="17">
        <v>413</v>
      </c>
      <c r="E67" s="9">
        <f>D67/D87*100</f>
        <v>7.4295889044756341E-2</v>
      </c>
      <c r="F67" s="17">
        <v>43.9</v>
      </c>
      <c r="G67" s="9">
        <f>F67/F87*100</f>
        <v>2.7018693366141457E-2</v>
      </c>
      <c r="H67" s="9">
        <f t="shared" si="11"/>
        <v>-18.703703703703709</v>
      </c>
      <c r="I67" s="10">
        <f t="shared" si="9"/>
        <v>10.629539951573848</v>
      </c>
    </row>
    <row r="68" spans="1:9" ht="15" customHeight="1" x14ac:dyDescent="0.25">
      <c r="A68" s="3" t="s">
        <v>58</v>
      </c>
      <c r="B68" s="17">
        <v>11.6</v>
      </c>
      <c r="C68" s="9">
        <f>B68/B87*100</f>
        <v>7.1152504966874213E-3</v>
      </c>
      <c r="D68" s="17">
        <v>170</v>
      </c>
      <c r="E68" s="9">
        <f>D68/D87*100</f>
        <v>3.0581842948204794E-2</v>
      </c>
      <c r="F68" s="17">
        <v>102.1</v>
      </c>
      <c r="G68" s="9">
        <f>F68/F87*100</f>
        <v>6.2838464525809629E-2</v>
      </c>
      <c r="H68" s="9">
        <f t="shared" si="11"/>
        <v>780.17241379310337</v>
      </c>
      <c r="I68" s="10">
        <f t="shared" si="9"/>
        <v>60.058823529411768</v>
      </c>
    </row>
    <row r="69" spans="1:9" ht="26.25" customHeight="1" x14ac:dyDescent="0.25">
      <c r="A69" s="3" t="s">
        <v>59</v>
      </c>
      <c r="B69" s="17">
        <v>599.6</v>
      </c>
      <c r="C69" s="9">
        <f>B69/B87*100</f>
        <v>0.36778484463911881</v>
      </c>
      <c r="D69" s="17">
        <v>1335</v>
      </c>
      <c r="E69" s="9">
        <f>D69/D87*100</f>
        <v>0.2401574137403141</v>
      </c>
      <c r="F69" s="17">
        <v>0</v>
      </c>
      <c r="G69" s="9">
        <f>F69/F87*100</f>
        <v>0</v>
      </c>
      <c r="H69" s="9">
        <f t="shared" si="11"/>
        <v>-100</v>
      </c>
      <c r="I69" s="10">
        <f t="shared" si="9"/>
        <v>0</v>
      </c>
    </row>
    <row r="70" spans="1:9" ht="26.25" customHeight="1" x14ac:dyDescent="0.25">
      <c r="A70" s="3" t="s">
        <v>60</v>
      </c>
      <c r="B70" s="17">
        <f>B71</f>
        <v>4226.3</v>
      </c>
      <c r="C70" s="9">
        <f>B70/B87*100</f>
        <v>2.5923433770819009</v>
      </c>
      <c r="D70" s="17">
        <f>D71</f>
        <v>15671.4</v>
      </c>
      <c r="E70" s="9">
        <f>D70/D87*100</f>
        <v>2.8191781975205679</v>
      </c>
      <c r="F70" s="17">
        <f>F71</f>
        <v>5244.1</v>
      </c>
      <c r="G70" s="9">
        <f>F70/F87*100</f>
        <v>3.22753371028206</v>
      </c>
      <c r="H70" s="9">
        <f t="shared" si="11"/>
        <v>24.082530818919622</v>
      </c>
      <c r="I70" s="10">
        <f t="shared" si="9"/>
        <v>33.462868665211793</v>
      </c>
    </row>
    <row r="71" spans="1:9" ht="15" customHeight="1" x14ac:dyDescent="0.25">
      <c r="A71" s="3" t="s">
        <v>61</v>
      </c>
      <c r="B71" s="17">
        <v>4226.3</v>
      </c>
      <c r="C71" s="9">
        <f>B71/B87*100</f>
        <v>2.5923433770819009</v>
      </c>
      <c r="D71" s="17">
        <v>15671.4</v>
      </c>
      <c r="E71" s="9">
        <f>D71/D87*100</f>
        <v>2.8191781975205679</v>
      </c>
      <c r="F71" s="17">
        <v>5244.1</v>
      </c>
      <c r="G71" s="9">
        <f>F71/F87*100</f>
        <v>3.22753371028206</v>
      </c>
      <c r="H71" s="9">
        <f t="shared" si="11"/>
        <v>24.082530818919622</v>
      </c>
      <c r="I71" s="10">
        <f t="shared" si="9"/>
        <v>33.462868665211793</v>
      </c>
    </row>
    <row r="72" spans="1:9" ht="15" customHeight="1" x14ac:dyDescent="0.25">
      <c r="A72" s="3" t="s">
        <v>62</v>
      </c>
      <c r="B72" s="17">
        <f>SUM(B73:B76)</f>
        <v>14335</v>
      </c>
      <c r="C72" s="9">
        <f>B72/B87*100</f>
        <v>8.7928548163805331</v>
      </c>
      <c r="D72" s="17">
        <f>SUM(D73:D76)</f>
        <v>19254.399999999998</v>
      </c>
      <c r="E72" s="9">
        <f>D72/D87*100</f>
        <v>3.463735510952437</v>
      </c>
      <c r="F72" s="17">
        <f>SUM(F73:F76)</f>
        <v>6451.9000000000005</v>
      </c>
      <c r="G72" s="9">
        <f>F72/F87*100</f>
        <v>3.9708862808430085</v>
      </c>
      <c r="H72" s="9">
        <f t="shared" si="11"/>
        <v>-54.991977677014297</v>
      </c>
      <c r="I72" s="10">
        <f t="shared" si="9"/>
        <v>33.508704503905605</v>
      </c>
    </row>
    <row r="73" spans="1:9" ht="15" customHeight="1" x14ac:dyDescent="0.25">
      <c r="A73" s="3" t="s">
        <v>63</v>
      </c>
      <c r="B73" s="17">
        <v>728.4</v>
      </c>
      <c r="C73" s="9">
        <f>B73/B87*100</f>
        <v>0.44678866049888938</v>
      </c>
      <c r="D73" s="17">
        <v>2190</v>
      </c>
      <c r="E73" s="9">
        <f>D73/D87*100</f>
        <v>0.39396609445040293</v>
      </c>
      <c r="F73" s="17">
        <v>742.8</v>
      </c>
      <c r="G73" s="9">
        <f>F73/F87*100</f>
        <v>0.45716367727494012</v>
      </c>
      <c r="H73" s="9">
        <f t="shared" si="11"/>
        <v>1.9769357495881223</v>
      </c>
      <c r="I73" s="10">
        <f t="shared" ref="I73:I100" si="12">F73/D73*100</f>
        <v>33.917808219178077</v>
      </c>
    </row>
    <row r="74" spans="1:9" ht="26.25" customHeight="1" x14ac:dyDescent="0.25">
      <c r="A74" s="3" t="s">
        <v>64</v>
      </c>
      <c r="B74" s="17">
        <v>10304.700000000001</v>
      </c>
      <c r="C74" s="9">
        <f>B74/B87*100</f>
        <v>6.3207346373461091</v>
      </c>
      <c r="D74" s="17">
        <v>7574.4</v>
      </c>
      <c r="E74" s="9">
        <f>D74/D87*100</f>
        <v>1.3625830072169549</v>
      </c>
      <c r="F74" s="17">
        <v>2584.6999999999998</v>
      </c>
      <c r="G74" s="9">
        <f>F74/F87*100</f>
        <v>1.5907794246803146</v>
      </c>
      <c r="H74" s="9">
        <f t="shared" si="11"/>
        <v>-74.9172707599445</v>
      </c>
      <c r="I74" s="10">
        <f t="shared" si="12"/>
        <v>34.124155048584704</v>
      </c>
    </row>
    <row r="75" spans="1:9" ht="15" customHeight="1" x14ac:dyDescent="0.25">
      <c r="A75" s="3" t="s">
        <v>65</v>
      </c>
      <c r="B75" s="17">
        <v>2944.7</v>
      </c>
      <c r="C75" s="9">
        <f>B75/B87*100</f>
        <v>1.8062308739306421</v>
      </c>
      <c r="D75" s="17">
        <v>8197.7999999999993</v>
      </c>
      <c r="E75" s="9">
        <f>D75/D87*100</f>
        <v>1.4747284242399599</v>
      </c>
      <c r="F75" s="17">
        <v>2822.8</v>
      </c>
      <c r="G75" s="9">
        <f>F75/F87*100</f>
        <v>1.7373204472424626</v>
      </c>
      <c r="H75" s="9">
        <f t="shared" si="11"/>
        <v>-4.1396407104288926</v>
      </c>
      <c r="I75" s="10">
        <f t="shared" si="12"/>
        <v>34.433628534484868</v>
      </c>
    </row>
    <row r="76" spans="1:9" ht="26.25" customHeight="1" x14ac:dyDescent="0.25">
      <c r="A76" s="3" t="s">
        <v>66</v>
      </c>
      <c r="B76" s="17">
        <v>357.2</v>
      </c>
      <c r="C76" s="9">
        <f>B76/B87*100</f>
        <v>0.21910064460489198</v>
      </c>
      <c r="D76" s="17">
        <v>1292.2</v>
      </c>
      <c r="E76" s="9">
        <f>D76/D87*100</f>
        <v>0.23245798504511903</v>
      </c>
      <c r="F76" s="17">
        <v>301.60000000000002</v>
      </c>
      <c r="G76" s="9">
        <f>F76/F87*100</f>
        <v>0.18562273164529075</v>
      </c>
      <c r="H76" s="9">
        <f t="shared" si="11"/>
        <v>-15.565509518477043</v>
      </c>
      <c r="I76" s="10">
        <f t="shared" si="12"/>
        <v>23.340040241448694</v>
      </c>
    </row>
    <row r="77" spans="1:9" ht="26.25" customHeight="1" x14ac:dyDescent="0.25">
      <c r="A77" s="3" t="s">
        <v>67</v>
      </c>
      <c r="B77" s="17">
        <f>SUM(B78:B79)</f>
        <v>2215.9</v>
      </c>
      <c r="C77" s="9">
        <f>B77/B87*100</f>
        <v>1.3591968599663498</v>
      </c>
      <c r="D77" s="17">
        <f>SUM(D78:D79)</f>
        <v>7418</v>
      </c>
      <c r="E77" s="9">
        <f>D77/D87*100</f>
        <v>1.3344477117046067</v>
      </c>
      <c r="F77" s="17">
        <f>SUM(F78:F79)</f>
        <v>2568.1000000000004</v>
      </c>
      <c r="G77" s="9">
        <f>F77/F87*100</f>
        <v>1.5805627889199974</v>
      </c>
      <c r="H77" s="9">
        <f t="shared" si="11"/>
        <v>15.894219053206385</v>
      </c>
      <c r="I77" s="10">
        <f t="shared" si="12"/>
        <v>34.61984362361823</v>
      </c>
    </row>
    <row r="78" spans="1:9" ht="15" customHeight="1" x14ac:dyDescent="0.25">
      <c r="A78" s="3" t="s">
        <v>68</v>
      </c>
      <c r="B78" s="17">
        <v>200.9</v>
      </c>
      <c r="C78" s="9">
        <f>B78/B87*100</f>
        <v>0.12322877799866405</v>
      </c>
      <c r="D78" s="17">
        <v>500</v>
      </c>
      <c r="E78" s="9">
        <f t="shared" ref="E78:G78" si="13">D78/D87*100</f>
        <v>8.9946596906484683E-2</v>
      </c>
      <c r="F78" s="17">
        <v>156.30000000000001</v>
      </c>
      <c r="G78" s="9">
        <f t="shared" si="13"/>
        <v>9.6196395743232577E-2</v>
      </c>
      <c r="H78" s="9">
        <f t="shared" si="11"/>
        <v>-22.200099552015928</v>
      </c>
      <c r="I78" s="10">
        <f t="shared" si="12"/>
        <v>31.260000000000005</v>
      </c>
    </row>
    <row r="79" spans="1:9" ht="15" customHeight="1" x14ac:dyDescent="0.25">
      <c r="A79" s="3" t="s">
        <v>69</v>
      </c>
      <c r="B79" s="17">
        <v>2015</v>
      </c>
      <c r="C79" s="9">
        <f>B79/B87*100</f>
        <v>1.2359680819676857</v>
      </c>
      <c r="D79" s="17">
        <v>6918</v>
      </c>
      <c r="E79" s="9">
        <f t="shared" ref="E79:G79" si="14">D79/D87*100</f>
        <v>1.244501114798122</v>
      </c>
      <c r="F79" s="17">
        <v>2411.8000000000002</v>
      </c>
      <c r="G79" s="9">
        <f t="shared" si="14"/>
        <v>1.4843663931767648</v>
      </c>
      <c r="H79" s="9">
        <f t="shared" si="11"/>
        <v>19.692307692307693</v>
      </c>
      <c r="I79" s="10">
        <f t="shared" si="12"/>
        <v>34.862677074298929</v>
      </c>
    </row>
    <row r="80" spans="1:9" ht="26.25" customHeight="1" x14ac:dyDescent="0.25">
      <c r="A80" s="3" t="s">
        <v>70</v>
      </c>
      <c r="B80" s="17">
        <f>B81</f>
        <v>375</v>
      </c>
      <c r="C80" s="9">
        <f>B80/B87*100</f>
        <v>0.2300188738153261</v>
      </c>
      <c r="D80" s="17">
        <f>D81</f>
        <v>1150</v>
      </c>
      <c r="E80" s="9">
        <f t="shared" ref="E80:G80" si="15">D80/D87*100</f>
        <v>0.20687717288491478</v>
      </c>
      <c r="F80" s="17">
        <f>F81</f>
        <v>287.39999999999998</v>
      </c>
      <c r="G80" s="9">
        <f t="shared" si="15"/>
        <v>0.17688319985032014</v>
      </c>
      <c r="H80" s="9">
        <f t="shared" si="11"/>
        <v>-23.36</v>
      </c>
      <c r="I80" s="10">
        <f t="shared" si="12"/>
        <v>24.991304347826084</v>
      </c>
    </row>
    <row r="81" spans="1:9" ht="26.25" customHeight="1" x14ac:dyDescent="0.25">
      <c r="A81" s="3" t="s">
        <v>71</v>
      </c>
      <c r="B81" s="17">
        <v>375</v>
      </c>
      <c r="C81" s="9">
        <f>B81/B87*100</f>
        <v>0.2300188738153261</v>
      </c>
      <c r="D81" s="17">
        <v>1150</v>
      </c>
      <c r="E81" s="9">
        <f t="shared" ref="E81:G81" si="16">D81/D87*100</f>
        <v>0.20687717288491478</v>
      </c>
      <c r="F81" s="17">
        <v>287.39999999999998</v>
      </c>
      <c r="G81" s="9">
        <f t="shared" si="16"/>
        <v>0.17688319985032014</v>
      </c>
      <c r="H81" s="9">
        <f t="shared" si="11"/>
        <v>-23.36</v>
      </c>
      <c r="I81" s="10">
        <f t="shared" si="12"/>
        <v>24.991304347826084</v>
      </c>
    </row>
    <row r="82" spans="1:9" ht="39" customHeight="1" x14ac:dyDescent="0.25">
      <c r="A82" s="3" t="s">
        <v>72</v>
      </c>
      <c r="B82" s="17">
        <f>B83</f>
        <v>0</v>
      </c>
      <c r="C82" s="9">
        <f>B82/B87*100</f>
        <v>0</v>
      </c>
      <c r="D82" s="17">
        <f>D83</f>
        <v>737.1</v>
      </c>
      <c r="E82" s="9">
        <f t="shared" ref="E82:G82" si="17">D82/D87*100</f>
        <v>0.1325992731595397</v>
      </c>
      <c r="F82" s="17">
        <f>F83</f>
        <v>0</v>
      </c>
      <c r="G82" s="9">
        <f t="shared" si="17"/>
        <v>0</v>
      </c>
      <c r="H82" s="9" t="e">
        <f t="shared" si="11"/>
        <v>#DIV/0!</v>
      </c>
      <c r="I82" s="10">
        <f t="shared" si="12"/>
        <v>0</v>
      </c>
    </row>
    <row r="83" spans="1:9" ht="39" customHeight="1" x14ac:dyDescent="0.25">
      <c r="A83" s="3" t="s">
        <v>73</v>
      </c>
      <c r="B83" s="17">
        <v>0</v>
      </c>
      <c r="C83" s="9">
        <f>B83/B87*100</f>
        <v>0</v>
      </c>
      <c r="D83" s="17">
        <v>737.1</v>
      </c>
      <c r="E83" s="9">
        <f t="shared" ref="E83:G83" si="18">D83/D87*100</f>
        <v>0.1325992731595397</v>
      </c>
      <c r="F83" s="17">
        <v>0</v>
      </c>
      <c r="G83" s="9">
        <f t="shared" si="18"/>
        <v>0</v>
      </c>
      <c r="H83" s="9" t="e">
        <f t="shared" si="11"/>
        <v>#DIV/0!</v>
      </c>
      <c r="I83" s="10">
        <f t="shared" si="12"/>
        <v>0</v>
      </c>
    </row>
    <row r="84" spans="1:9" ht="90" customHeight="1" x14ac:dyDescent="0.25">
      <c r="A84" s="3" t="s">
        <v>74</v>
      </c>
      <c r="B84" s="17">
        <f>SUM(B85:B86)</f>
        <v>4506.7</v>
      </c>
      <c r="C84" s="9">
        <f>B84/B87*100</f>
        <v>2.764336156329414</v>
      </c>
      <c r="D84" s="17">
        <f>SUM(D85:D86)</f>
        <v>14111.4</v>
      </c>
      <c r="E84" s="9">
        <f t="shared" ref="E84:G84" si="19">D84/D87*100</f>
        <v>2.5385448151723358</v>
      </c>
      <c r="F84" s="17">
        <f>SUM(F85:F86)</f>
        <v>5620.2999999999993</v>
      </c>
      <c r="G84" s="9">
        <f t="shared" si="19"/>
        <v>3.4590697568502233</v>
      </c>
      <c r="H84" s="9">
        <f t="shared" si="11"/>
        <v>24.709876406239587</v>
      </c>
      <c r="I84" s="10">
        <f t="shared" si="12"/>
        <v>39.828082259733257</v>
      </c>
    </row>
    <row r="85" spans="1:9" ht="64.5" customHeight="1" x14ac:dyDescent="0.25">
      <c r="A85" s="3" t="s">
        <v>75</v>
      </c>
      <c r="B85" s="17">
        <v>4501.7</v>
      </c>
      <c r="C85" s="9">
        <f>B85/B87*100</f>
        <v>2.761269238011876</v>
      </c>
      <c r="D85" s="17">
        <v>12493</v>
      </c>
      <c r="E85" s="9">
        <f t="shared" ref="E85:G85" si="20">D85/D87*100</f>
        <v>2.2474056703054264</v>
      </c>
      <c r="F85" s="17">
        <v>4355.7</v>
      </c>
      <c r="G85" s="9">
        <f t="shared" si="20"/>
        <v>2.6807590591093926</v>
      </c>
      <c r="H85" s="9">
        <f t="shared" si="11"/>
        <v>-3.2432192282915366</v>
      </c>
      <c r="I85" s="10">
        <f t="shared" si="12"/>
        <v>34.865124469703034</v>
      </c>
    </row>
    <row r="86" spans="1:9" ht="26.25" customHeight="1" x14ac:dyDescent="0.25">
      <c r="A86" s="3" t="s">
        <v>76</v>
      </c>
      <c r="B86" s="17">
        <v>5</v>
      </c>
      <c r="C86" s="9">
        <f>B86/B87*100</f>
        <v>3.066918317537682E-3</v>
      </c>
      <c r="D86" s="17">
        <v>1618.4</v>
      </c>
      <c r="E86" s="9">
        <f t="shared" ref="E86:G86" si="21">D86/D87*100</f>
        <v>0.29113914486690962</v>
      </c>
      <c r="F86" s="17">
        <v>1264.5999999999999</v>
      </c>
      <c r="G86" s="9">
        <f t="shared" si="21"/>
        <v>0.77831069774083106</v>
      </c>
      <c r="H86" s="9">
        <f t="shared" si="11"/>
        <v>25192</v>
      </c>
      <c r="I86" s="10">
        <f t="shared" si="12"/>
        <v>78.138902619871459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163030.1</v>
      </c>
      <c r="C87" s="13">
        <f>C43+C50+C52+C55+C59+C63+C70+C72+C77+C80+C82+C84</f>
        <v>99.999999999999986</v>
      </c>
      <c r="D87" s="16">
        <f>D43+D50+D52+D55+D59+D63+D70+D72+D77+D80+D82+D84</f>
        <v>555885.4</v>
      </c>
      <c r="E87" s="13"/>
      <c r="F87" s="16">
        <f>F43+F50+F52+F55+F59+F63+F70+F72+F77+F80+F82+F84</f>
        <v>162480.09999999998</v>
      </c>
      <c r="G87" s="13"/>
      <c r="H87" s="9">
        <f t="shared" si="11"/>
        <v>-0.33736101492915793</v>
      </c>
      <c r="I87" s="10">
        <f t="shared" si="12"/>
        <v>29.229064120050641</v>
      </c>
    </row>
    <row r="88" spans="1:9" ht="115.5" customHeight="1" x14ac:dyDescent="0.25">
      <c r="A88" s="3" t="s">
        <v>78</v>
      </c>
      <c r="B88" s="17">
        <v>47235.4</v>
      </c>
      <c r="C88" s="9">
        <f>B88/B87*100</f>
        <v>28.973422699243883</v>
      </c>
      <c r="D88" s="17">
        <v>186335.9</v>
      </c>
      <c r="E88" s="9">
        <f t="shared" ref="E88:G88" si="22">D88/D87*100</f>
        <v>33.520560173014076</v>
      </c>
      <c r="F88" s="17">
        <v>53319.8</v>
      </c>
      <c r="G88" s="9">
        <f t="shared" si="22"/>
        <v>32.816203338131878</v>
      </c>
      <c r="H88" s="9">
        <f t="shared" si="11"/>
        <v>12.881017203199292</v>
      </c>
      <c r="I88" s="10">
        <f t="shared" si="12"/>
        <v>28.614883122361285</v>
      </c>
    </row>
    <row r="89" spans="1:9" ht="51.75" customHeight="1" x14ac:dyDescent="0.25">
      <c r="A89" s="3" t="s">
        <v>79</v>
      </c>
      <c r="B89" s="17">
        <v>21122</v>
      </c>
      <c r="C89" s="9">
        <f>B89/B87*100</f>
        <v>12.955889740606183</v>
      </c>
      <c r="D89" s="17">
        <v>52417.5</v>
      </c>
      <c r="E89" s="9">
        <f t="shared" ref="E89:G89" si="23">D89/D87*100</f>
        <v>9.4295514866913219</v>
      </c>
      <c r="F89" s="17">
        <v>15297.2</v>
      </c>
      <c r="G89" s="9">
        <f t="shared" si="23"/>
        <v>9.4148144911284533</v>
      </c>
      <c r="H89" s="9">
        <f t="shared" si="11"/>
        <v>-27.576934002461883</v>
      </c>
      <c r="I89" s="10">
        <f t="shared" si="12"/>
        <v>29.18338341202843</v>
      </c>
    </row>
    <row r="90" spans="1:9" ht="26.25" customHeight="1" x14ac:dyDescent="0.25">
      <c r="A90" s="3" t="s">
        <v>80</v>
      </c>
      <c r="B90" s="17">
        <v>10162.200000000001</v>
      </c>
      <c r="C90" s="9">
        <f>B90/B87*100</f>
        <v>6.233327465296286</v>
      </c>
      <c r="D90" s="17">
        <v>6258.6</v>
      </c>
      <c r="E90" s="9">
        <f t="shared" ref="E90:G90" si="24">D90/D87*100</f>
        <v>1.1258795427978501</v>
      </c>
      <c r="F90" s="17">
        <v>2200.1999999999998</v>
      </c>
      <c r="G90" s="9">
        <f t="shared" si="24"/>
        <v>1.3541350602319915</v>
      </c>
      <c r="H90" s="9">
        <f t="shared" si="11"/>
        <v>-78.349176359449729</v>
      </c>
      <c r="I90" s="10">
        <f t="shared" si="12"/>
        <v>35.154826958105637</v>
      </c>
    </row>
    <row r="91" spans="1:9" ht="51.75" customHeight="1" x14ac:dyDescent="0.25">
      <c r="A91" s="3" t="s">
        <v>81</v>
      </c>
      <c r="B91" s="17">
        <v>1545.3</v>
      </c>
      <c r="C91" s="9">
        <f>B91/B87*100</f>
        <v>0.94786177521819592</v>
      </c>
      <c r="D91" s="17">
        <v>4879</v>
      </c>
      <c r="E91" s="9">
        <f t="shared" ref="E91:G91" si="25">D91/D87*100</f>
        <v>0.87769889261347744</v>
      </c>
      <c r="F91" s="17">
        <v>1626.3</v>
      </c>
      <c r="G91" s="9">
        <f t="shared" si="25"/>
        <v>1.0009225745183565</v>
      </c>
      <c r="H91" s="9">
        <f t="shared" si="11"/>
        <v>5.2417006406522972</v>
      </c>
      <c r="I91" s="10">
        <f t="shared" si="12"/>
        <v>33.332650133224021</v>
      </c>
    </row>
    <row r="92" spans="1:9" ht="15" customHeight="1" x14ac:dyDescent="0.25">
      <c r="A92" s="3" t="s">
        <v>82</v>
      </c>
      <c r="B92" s="17">
        <v>5853</v>
      </c>
      <c r="C92" s="9">
        <f>B92/B87*100</f>
        <v>3.5901345825096103</v>
      </c>
      <c r="D92" s="17">
        <v>18684.7</v>
      </c>
      <c r="E92" s="9">
        <f t="shared" ref="E92:G92" si="26">D92/D87*100</f>
        <v>3.3612503584371884</v>
      </c>
      <c r="F92" s="17">
        <v>7413.9</v>
      </c>
      <c r="G92" s="9">
        <f t="shared" si="26"/>
        <v>4.5629587869529873</v>
      </c>
      <c r="H92" s="9">
        <f t="shared" si="11"/>
        <v>26.668375192209126</v>
      </c>
      <c r="I92" s="10">
        <f t="shared" si="12"/>
        <v>39.678988691282171</v>
      </c>
    </row>
    <row r="93" spans="1:9" ht="51.75" customHeight="1" x14ac:dyDescent="0.25">
      <c r="A93" s="3" t="s">
        <v>83</v>
      </c>
      <c r="B93" s="17">
        <v>75733.8</v>
      </c>
      <c r="C93" s="9">
        <f>B93/B87*100</f>
        <v>46.453875695347058</v>
      </c>
      <c r="D93" s="17">
        <v>273642.90000000002</v>
      </c>
      <c r="E93" s="9">
        <f t="shared" ref="E93:G93" si="27">D93/D87*100</f>
        <v>49.226495245242994</v>
      </c>
      <c r="F93" s="17">
        <v>82480.2</v>
      </c>
      <c r="G93" s="9">
        <f t="shared" si="27"/>
        <v>50.763262701093858</v>
      </c>
      <c r="H93" s="9">
        <f t="shared" si="11"/>
        <v>8.9080437004349449</v>
      </c>
      <c r="I93" s="10">
        <f t="shared" si="12"/>
        <v>30.141545788324851</v>
      </c>
    </row>
    <row r="94" spans="1:9" ht="42" customHeight="1" x14ac:dyDescent="0.25">
      <c r="A94" s="3" t="s">
        <v>84</v>
      </c>
      <c r="B94" s="17">
        <v>0</v>
      </c>
      <c r="C94" s="9">
        <f>B94/B87*100</f>
        <v>0</v>
      </c>
      <c r="D94" s="17">
        <v>737.1</v>
      </c>
      <c r="E94" s="9">
        <f t="shared" ref="E94:G94" si="28">D94/D87*100</f>
        <v>0.1325992731595397</v>
      </c>
      <c r="F94" s="17">
        <v>0</v>
      </c>
      <c r="G94" s="9">
        <f t="shared" si="28"/>
        <v>0</v>
      </c>
      <c r="H94" s="9" t="e">
        <f t="shared" si="11"/>
        <v>#DIV/0!</v>
      </c>
      <c r="I94" s="10">
        <f t="shared" si="12"/>
        <v>0</v>
      </c>
    </row>
    <row r="95" spans="1:9" ht="15" customHeight="1" x14ac:dyDescent="0.25">
      <c r="A95" s="3" t="s">
        <v>85</v>
      </c>
      <c r="B95" s="17">
        <f>SUM(B96:B100)</f>
        <v>1378.4</v>
      </c>
      <c r="C95" s="9">
        <f>B95/B87*100</f>
        <v>0.845488041778788</v>
      </c>
      <c r="D95" s="17">
        <f>SUM(D96:D100)</f>
        <v>12929.7</v>
      </c>
      <c r="E95" s="9">
        <f t="shared" ref="E95:G95" si="29">D95/D87*100</f>
        <v>2.3259650280435502</v>
      </c>
      <c r="F95" s="17">
        <f>SUM(F96:F100)</f>
        <v>142.5</v>
      </c>
      <c r="G95" s="9">
        <f t="shared" si="29"/>
        <v>8.7703047942486498E-2</v>
      </c>
      <c r="H95" s="9">
        <f t="shared" si="11"/>
        <v>-89.661926871735346</v>
      </c>
      <c r="I95" s="10">
        <f t="shared" si="12"/>
        <v>1.1021137381377757</v>
      </c>
    </row>
    <row r="96" spans="1:9" ht="77.25" customHeight="1" x14ac:dyDescent="0.25">
      <c r="A96" s="3" t="s">
        <v>86</v>
      </c>
      <c r="B96" s="17">
        <v>0</v>
      </c>
      <c r="C96" s="9">
        <f>B96/B87*100</f>
        <v>0</v>
      </c>
      <c r="D96" s="17">
        <v>2100</v>
      </c>
      <c r="E96" s="9">
        <f t="shared" ref="E96:G96" si="30">D96/D87*100</f>
        <v>0.37777570700723562</v>
      </c>
      <c r="F96" s="17">
        <v>0</v>
      </c>
      <c r="G96" s="9">
        <f t="shared" si="30"/>
        <v>0</v>
      </c>
      <c r="H96" s="9" t="e">
        <f t="shared" si="11"/>
        <v>#DIV/0!</v>
      </c>
      <c r="I96" s="10">
        <f t="shared" si="12"/>
        <v>0</v>
      </c>
    </row>
    <row r="97" spans="1:9" ht="15" customHeight="1" x14ac:dyDescent="0.25">
      <c r="A97" s="3" t="s">
        <v>87</v>
      </c>
      <c r="B97" s="17">
        <v>512.79999999999995</v>
      </c>
      <c r="C97" s="9">
        <f>B97/B87*100</f>
        <v>0.31454314264666461</v>
      </c>
      <c r="D97" s="17">
        <v>50.6</v>
      </c>
      <c r="E97" s="9">
        <f>D97/D87*100</f>
        <v>9.102595606936251E-3</v>
      </c>
      <c r="F97" s="17">
        <v>50.6</v>
      </c>
      <c r="G97" s="9">
        <f>F97/F87*100</f>
        <v>3.114227526940223E-2</v>
      </c>
      <c r="H97" s="9">
        <f t="shared" si="11"/>
        <v>-90.132605304212163</v>
      </c>
      <c r="I97" s="10">
        <f t="shared" si="12"/>
        <v>100</v>
      </c>
    </row>
    <row r="98" spans="1:9" ht="26.25" customHeight="1" x14ac:dyDescent="0.25">
      <c r="A98" s="3" t="s">
        <v>88</v>
      </c>
      <c r="B98" s="17">
        <v>865.6</v>
      </c>
      <c r="C98" s="9">
        <f>B98/B87*100</f>
        <v>0.5309448991321235</v>
      </c>
      <c r="D98" s="17">
        <v>679.1</v>
      </c>
      <c r="E98" s="9">
        <f>D98/D87*100</f>
        <v>0.12216546791838749</v>
      </c>
      <c r="F98" s="17">
        <v>91.9</v>
      </c>
      <c r="G98" s="9">
        <f>F98/F87*100</f>
        <v>5.6560772673084278E-2</v>
      </c>
      <c r="H98" s="9">
        <f t="shared" si="11"/>
        <v>-89.383086876155261</v>
      </c>
      <c r="I98" s="10">
        <f t="shared" si="12"/>
        <v>13.532616698571639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10100</v>
      </c>
      <c r="E99" s="9">
        <f>D99/D87*100</f>
        <v>1.8169212575109905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 x14ac:dyDescent="0.25">
      <c r="A101" s="3" t="s">
        <v>91</v>
      </c>
      <c r="B101" s="17">
        <f>B42-B87</f>
        <v>8407.8999999999942</v>
      </c>
      <c r="C101" s="9"/>
      <c r="D101" s="17">
        <f>D42-D87</f>
        <v>-25280.400000000023</v>
      </c>
      <c r="E101" s="9"/>
      <c r="F101" s="17">
        <f>F42-F87</f>
        <v>4665.9000000000233</v>
      </c>
      <c r="G101" s="9"/>
      <c r="H101" s="9"/>
      <c r="I101" s="9"/>
    </row>
    <row r="102" spans="1:9" x14ac:dyDescent="0.25">
      <c r="A102" s="24" t="s">
        <v>92</v>
      </c>
      <c r="B102" s="25"/>
      <c r="C102" s="25"/>
      <c r="D102" s="25"/>
      <c r="E102" s="25"/>
      <c r="F102" s="25"/>
      <c r="G102" s="25"/>
      <c r="H102" s="25"/>
      <c r="I102" s="26"/>
    </row>
    <row r="103" spans="1:9" ht="64.5" customHeight="1" x14ac:dyDescent="0.25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8"/>
      <c r="C104" s="8"/>
      <c r="D104" s="8">
        <v>10000</v>
      </c>
      <c r="E104" s="8"/>
      <c r="F104" s="8">
        <v>0</v>
      </c>
      <c r="G104" s="8"/>
      <c r="H104" s="8"/>
      <c r="I104" s="8"/>
    </row>
    <row r="105" spans="1:9" ht="39" customHeight="1" x14ac:dyDescent="0.25">
      <c r="A105" s="3" t="s">
        <v>95</v>
      </c>
      <c r="B105" s="8">
        <v>-2791</v>
      </c>
      <c r="C105" s="8"/>
      <c r="D105" s="8">
        <v>0</v>
      </c>
      <c r="E105" s="8"/>
      <c r="F105" s="8">
        <v>0</v>
      </c>
      <c r="G105" s="8"/>
      <c r="H105" s="8"/>
      <c r="I105" s="8"/>
    </row>
    <row r="106" spans="1:9" ht="39" customHeight="1" x14ac:dyDescent="0.25">
      <c r="A106" s="3" t="s">
        <v>96</v>
      </c>
      <c r="B106" s="8"/>
      <c r="C106" s="8"/>
      <c r="D106" s="8">
        <v>0</v>
      </c>
      <c r="E106" s="8"/>
      <c r="F106" s="8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8"/>
      <c r="C107" s="8"/>
      <c r="D107" s="8">
        <v>0</v>
      </c>
      <c r="E107" s="8"/>
      <c r="F107" s="8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8"/>
      <c r="C108" s="8"/>
      <c r="D108" s="8">
        <v>0</v>
      </c>
      <c r="E108" s="8"/>
      <c r="F108" s="8">
        <v>0</v>
      </c>
      <c r="G108" s="8"/>
      <c r="H108" s="8"/>
      <c r="I108" s="8"/>
    </row>
    <row r="109" spans="1:9" ht="39" customHeight="1" x14ac:dyDescent="0.25">
      <c r="A109" s="3" t="s">
        <v>99</v>
      </c>
      <c r="B109" s="8"/>
      <c r="C109" s="8"/>
      <c r="D109" s="8">
        <v>0</v>
      </c>
      <c r="E109" s="8"/>
      <c r="F109" s="8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-5618</v>
      </c>
      <c r="C110" s="8"/>
      <c r="D110" s="8">
        <v>15280</v>
      </c>
      <c r="E110" s="8"/>
      <c r="F110" s="8">
        <v>-4666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31">SUM(B103:B110)</f>
        <v>-8409</v>
      </c>
      <c r="C111" s="7"/>
      <c r="D111" s="7">
        <f t="shared" ref="D111:F111" si="32">SUM(D104:D110)</f>
        <v>25280</v>
      </c>
      <c r="E111" s="7"/>
      <c r="F111" s="7">
        <f t="shared" si="32"/>
        <v>-4666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2024-05-16T05:42:07Z</dcterms:modified>
</cp:coreProperties>
</file>