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fop\SAVE\13 ИНФОРМАЦИЯ НА САЙТ\2024 год\Исполнение консолидированного бюджета\"/>
    </mc:Choice>
  </mc:AlternateContent>
  <xr:revisionPtr revIDLastSave="0" documentId="13_ncr:1_{1CE78AAD-EC94-4A6C-909F-2DA8F3A259CE}" xr6:coauthVersionLast="3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Информация!$A$6:$I$113</definedName>
  </definedNames>
  <calcPr calcId="179021"/>
</workbook>
</file>

<file path=xl/calcChain.xml><?xml version="1.0" encoding="utf-8"?>
<calcChain xmlns="http://schemas.openxmlformats.org/spreadsheetml/2006/main">
  <c r="F54" i="1" l="1"/>
  <c r="D86" i="1"/>
  <c r="D84" i="1"/>
  <c r="B12" i="1" l="1"/>
  <c r="B61" i="1"/>
  <c r="B113" i="1"/>
  <c r="B32" i="1"/>
  <c r="B31" i="1" s="1"/>
  <c r="B25" i="1"/>
  <c r="B19" i="1"/>
  <c r="B14" i="1"/>
  <c r="B11" i="1"/>
  <c r="B9" i="1"/>
  <c r="B8" i="1" l="1"/>
  <c r="B42" i="1" s="1"/>
  <c r="F25" i="1" l="1"/>
  <c r="F19" i="1" l="1"/>
  <c r="F12" i="1" l="1"/>
  <c r="B82" i="1" l="1"/>
  <c r="D113" i="1" l="1"/>
  <c r="F113" i="1"/>
  <c r="C25" i="1"/>
  <c r="C11" i="1"/>
  <c r="C40" i="1"/>
  <c r="C36" i="1"/>
  <c r="C32" i="1"/>
  <c r="C27" i="1"/>
  <c r="C22" i="1"/>
  <c r="C18" i="1"/>
  <c r="C14" i="1"/>
  <c r="C12" i="1"/>
  <c r="C9" i="1"/>
  <c r="I41" i="1"/>
  <c r="H41" i="1"/>
  <c r="I37" i="1"/>
  <c r="H37" i="1"/>
  <c r="I36" i="1"/>
  <c r="I34" i="1"/>
  <c r="H34" i="1"/>
  <c r="F33" i="1"/>
  <c r="D33" i="1"/>
  <c r="D32" i="1" s="1"/>
  <c r="D31" i="1" s="1"/>
  <c r="F32" i="1"/>
  <c r="F31" i="1" s="1"/>
  <c r="I30" i="1"/>
  <c r="H30" i="1"/>
  <c r="I29" i="1"/>
  <c r="H29" i="1"/>
  <c r="I28" i="1"/>
  <c r="H28" i="1"/>
  <c r="I27" i="1"/>
  <c r="H27" i="1"/>
  <c r="I26" i="1"/>
  <c r="D25" i="1"/>
  <c r="I24" i="1"/>
  <c r="H24" i="1"/>
  <c r="I22" i="1"/>
  <c r="H22" i="1"/>
  <c r="D19" i="1"/>
  <c r="I18" i="1"/>
  <c r="H18" i="1"/>
  <c r="I17" i="1"/>
  <c r="H16" i="1"/>
  <c r="I15" i="1"/>
  <c r="H15" i="1"/>
  <c r="F14" i="1"/>
  <c r="D14" i="1"/>
  <c r="I13" i="1"/>
  <c r="H13" i="1"/>
  <c r="D12" i="1"/>
  <c r="D11" i="1" s="1"/>
  <c r="I10" i="1"/>
  <c r="H10" i="1"/>
  <c r="F9" i="1"/>
  <c r="D9" i="1"/>
  <c r="C10" i="1" l="1"/>
  <c r="C15" i="1"/>
  <c r="C19" i="1"/>
  <c r="C23" i="1"/>
  <c r="C28" i="1"/>
  <c r="C33" i="1"/>
  <c r="C37" i="1"/>
  <c r="C41" i="1"/>
  <c r="C16" i="1"/>
  <c r="C20" i="1"/>
  <c r="C24" i="1"/>
  <c r="C29" i="1"/>
  <c r="C34" i="1"/>
  <c r="C38" i="1"/>
  <c r="C8" i="1"/>
  <c r="C13" i="1"/>
  <c r="C17" i="1"/>
  <c r="C21" i="1"/>
  <c r="C26" i="1"/>
  <c r="C30" i="1"/>
  <c r="C35" i="1"/>
  <c r="C39" i="1"/>
  <c r="C31" i="1"/>
  <c r="C42" i="1" s="1"/>
  <c r="I32" i="1"/>
  <c r="I12" i="1"/>
  <c r="H14" i="1"/>
  <c r="I14" i="1"/>
  <c r="H9" i="1"/>
  <c r="I9" i="1"/>
  <c r="F11" i="1"/>
  <c r="I11" i="1" s="1"/>
  <c r="H31" i="1"/>
  <c r="H32" i="1"/>
  <c r="H33" i="1"/>
  <c r="H12" i="1"/>
  <c r="I31" i="1"/>
  <c r="I33" i="1"/>
  <c r="I25" i="1"/>
  <c r="D8" i="1"/>
  <c r="D54" i="1"/>
  <c r="I55" i="1"/>
  <c r="H55" i="1"/>
  <c r="H11" i="1" l="1"/>
  <c r="F8" i="1"/>
  <c r="F42" i="1" s="1"/>
  <c r="G8" i="1" s="1"/>
  <c r="D42" i="1"/>
  <c r="E30" i="1" s="1"/>
  <c r="F86" i="1"/>
  <c r="B86" i="1"/>
  <c r="H49" i="1"/>
  <c r="I49" i="1"/>
  <c r="B43" i="1"/>
  <c r="I46" i="1"/>
  <c r="H46" i="1"/>
  <c r="F97" i="1"/>
  <c r="H44" i="1"/>
  <c r="H47" i="1"/>
  <c r="H50" i="1"/>
  <c r="H53" i="1"/>
  <c r="D97" i="1"/>
  <c r="I44" i="1"/>
  <c r="I45" i="1"/>
  <c r="I47" i="1"/>
  <c r="I48" i="1"/>
  <c r="I50" i="1"/>
  <c r="I51" i="1"/>
  <c r="I53" i="1"/>
  <c r="I56" i="1"/>
  <c r="I58" i="1"/>
  <c r="I59" i="1"/>
  <c r="I60" i="1"/>
  <c r="I62" i="1"/>
  <c r="I63" i="1"/>
  <c r="I64" i="1"/>
  <c r="I66" i="1"/>
  <c r="I67" i="1"/>
  <c r="I68" i="1"/>
  <c r="I69" i="1"/>
  <c r="I70" i="1"/>
  <c r="I71" i="1"/>
  <c r="I73" i="1"/>
  <c r="I75" i="1"/>
  <c r="I76" i="1"/>
  <c r="I77" i="1"/>
  <c r="I78" i="1"/>
  <c r="I80" i="1"/>
  <c r="I81" i="1"/>
  <c r="I83" i="1"/>
  <c r="I85" i="1"/>
  <c r="I88" i="1"/>
  <c r="I90" i="1"/>
  <c r="I91" i="1"/>
  <c r="I92" i="1"/>
  <c r="I93" i="1"/>
  <c r="I94" i="1"/>
  <c r="I95" i="1"/>
  <c r="I96" i="1"/>
  <c r="I98" i="1"/>
  <c r="I99" i="1"/>
  <c r="I100" i="1"/>
  <c r="I101" i="1"/>
  <c r="I102" i="1"/>
  <c r="H58" i="1"/>
  <c r="H59" i="1"/>
  <c r="H60" i="1"/>
  <c r="H62" i="1"/>
  <c r="H63" i="1"/>
  <c r="H64" i="1"/>
  <c r="H66" i="1"/>
  <c r="H67" i="1"/>
  <c r="H68" i="1"/>
  <c r="H69" i="1"/>
  <c r="H70" i="1"/>
  <c r="H71" i="1"/>
  <c r="H73" i="1"/>
  <c r="H75" i="1"/>
  <c r="H76" i="1"/>
  <c r="H77" i="1"/>
  <c r="H78" i="1"/>
  <c r="H80" i="1"/>
  <c r="H81" i="1"/>
  <c r="H83" i="1"/>
  <c r="H85" i="1"/>
  <c r="H88" i="1"/>
  <c r="H90" i="1"/>
  <c r="H91" i="1"/>
  <c r="H92" i="1"/>
  <c r="H93" i="1"/>
  <c r="H94" i="1"/>
  <c r="H95" i="1"/>
  <c r="H96" i="1"/>
  <c r="H98" i="1"/>
  <c r="H99" i="1"/>
  <c r="H100" i="1"/>
  <c r="H101" i="1"/>
  <c r="H102" i="1"/>
  <c r="H51" i="1"/>
  <c r="H56" i="1"/>
  <c r="H48" i="1"/>
  <c r="H45" i="1"/>
  <c r="F84" i="1"/>
  <c r="F82" i="1"/>
  <c r="D82" i="1"/>
  <c r="F79" i="1"/>
  <c r="D79" i="1"/>
  <c r="F74" i="1"/>
  <c r="D74" i="1"/>
  <c r="F72" i="1"/>
  <c r="D72" i="1"/>
  <c r="F65" i="1"/>
  <c r="D65" i="1"/>
  <c r="F61" i="1"/>
  <c r="D61" i="1"/>
  <c r="F57" i="1"/>
  <c r="D57" i="1"/>
  <c r="F52" i="1"/>
  <c r="F43" i="1"/>
  <c r="D52" i="1"/>
  <c r="D43" i="1"/>
  <c r="H8" i="1" l="1"/>
  <c r="H42" i="1" s="1"/>
  <c r="I8" i="1"/>
  <c r="I42" i="1" s="1"/>
  <c r="G40" i="1"/>
  <c r="G38" i="1"/>
  <c r="G36" i="1"/>
  <c r="G34" i="1"/>
  <c r="G32" i="1"/>
  <c r="G30" i="1"/>
  <c r="G28" i="1"/>
  <c r="G26" i="1"/>
  <c r="G24" i="1"/>
  <c r="G22" i="1"/>
  <c r="G20" i="1"/>
  <c r="G18" i="1"/>
  <c r="G16" i="1"/>
  <c r="G14" i="1"/>
  <c r="G12" i="1"/>
  <c r="G10" i="1"/>
  <c r="G41" i="1"/>
  <c r="G39" i="1"/>
  <c r="G37" i="1"/>
  <c r="G35" i="1"/>
  <c r="G33" i="1"/>
  <c r="G31" i="1"/>
  <c r="G42" i="1" s="1"/>
  <c r="G29" i="1"/>
  <c r="G27" i="1"/>
  <c r="G25" i="1"/>
  <c r="G23" i="1"/>
  <c r="G21" i="1"/>
  <c r="G19" i="1"/>
  <c r="G17" i="1"/>
  <c r="G15" i="1"/>
  <c r="G13" i="1"/>
  <c r="G11" i="1"/>
  <c r="G9" i="1"/>
  <c r="E40" i="1"/>
  <c r="E38" i="1"/>
  <c r="E36" i="1"/>
  <c r="E34" i="1"/>
  <c r="E32" i="1"/>
  <c r="E28" i="1"/>
  <c r="E26" i="1"/>
  <c r="E24" i="1"/>
  <c r="E22" i="1"/>
  <c r="E20" i="1"/>
  <c r="E18" i="1"/>
  <c r="E16" i="1"/>
  <c r="E14" i="1"/>
  <c r="E12" i="1"/>
  <c r="E10" i="1"/>
  <c r="E41" i="1"/>
  <c r="E39" i="1"/>
  <c r="E37" i="1"/>
  <c r="E35" i="1"/>
  <c r="E33" i="1"/>
  <c r="E31" i="1"/>
  <c r="E29" i="1"/>
  <c r="E27" i="1"/>
  <c r="E25" i="1"/>
  <c r="E23" i="1"/>
  <c r="E21" i="1"/>
  <c r="E19" i="1"/>
  <c r="E17" i="1"/>
  <c r="E15" i="1"/>
  <c r="E13" i="1"/>
  <c r="E11" i="1"/>
  <c r="E9" i="1"/>
  <c r="E8" i="1"/>
  <c r="I54" i="1"/>
  <c r="I65" i="1"/>
  <c r="I74" i="1"/>
  <c r="I61" i="1"/>
  <c r="I79" i="1"/>
  <c r="I84" i="1"/>
  <c r="I72" i="1"/>
  <c r="I57" i="1"/>
  <c r="I82" i="1"/>
  <c r="I52" i="1"/>
  <c r="I97" i="1"/>
  <c r="I43" i="1"/>
  <c r="B97" i="1"/>
  <c r="H97" i="1" s="1"/>
  <c r="H86" i="1"/>
  <c r="B84" i="1"/>
  <c r="H84" i="1" s="1"/>
  <c r="H82" i="1"/>
  <c r="B79" i="1"/>
  <c r="H79" i="1" s="1"/>
  <c r="B74" i="1"/>
  <c r="H74" i="1" s="1"/>
  <c r="B72" i="1"/>
  <c r="H72" i="1" s="1"/>
  <c r="B65" i="1"/>
  <c r="H65" i="1" s="1"/>
  <c r="H61" i="1"/>
  <c r="B57" i="1"/>
  <c r="H57" i="1" s="1"/>
  <c r="B54" i="1"/>
  <c r="H54" i="1" s="1"/>
  <c r="B52" i="1"/>
  <c r="H52" i="1" s="1"/>
  <c r="H43" i="1"/>
  <c r="F89" i="1"/>
  <c r="E42" i="1" l="1"/>
  <c r="G46" i="1"/>
  <c r="G55" i="1"/>
  <c r="G82" i="1"/>
  <c r="G65" i="1"/>
  <c r="G45" i="1"/>
  <c r="G80" i="1"/>
  <c r="G86" i="1"/>
  <c r="G77" i="1"/>
  <c r="G85" i="1"/>
  <c r="G76" i="1"/>
  <c r="G44" i="1"/>
  <c r="G61" i="1"/>
  <c r="G59" i="1"/>
  <c r="G88" i="1"/>
  <c r="G81" i="1"/>
  <c r="G69" i="1"/>
  <c r="G52" i="1"/>
  <c r="F103" i="1"/>
  <c r="G84" i="1"/>
  <c r="G78" i="1"/>
  <c r="G67" i="1"/>
  <c r="G57" i="1"/>
  <c r="G83" i="1"/>
  <c r="G79" i="1"/>
  <c r="G71" i="1"/>
  <c r="G63" i="1"/>
  <c r="G54" i="1"/>
  <c r="G50" i="1"/>
  <c r="G47" i="1"/>
  <c r="B89" i="1"/>
  <c r="C55" i="1" s="1"/>
  <c r="G43" i="1"/>
  <c r="G72" i="1"/>
  <c r="G70" i="1"/>
  <c r="G68" i="1"/>
  <c r="G66" i="1"/>
  <c r="G64" i="1"/>
  <c r="G62" i="1"/>
  <c r="G60" i="1"/>
  <c r="G58" i="1"/>
  <c r="G56" i="1"/>
  <c r="G53" i="1"/>
  <c r="G51" i="1"/>
  <c r="G48" i="1"/>
  <c r="C46" i="1" l="1"/>
  <c r="H89" i="1"/>
  <c r="C102" i="1"/>
  <c r="C91" i="1"/>
  <c r="C58" i="1"/>
  <c r="C90" i="1"/>
  <c r="C92" i="1"/>
  <c r="C43" i="1"/>
  <c r="C59" i="1"/>
  <c r="C56" i="1"/>
  <c r="C74" i="1"/>
  <c r="C52" i="1"/>
  <c r="C65" i="1"/>
  <c r="C77" i="1"/>
  <c r="C78" i="1"/>
  <c r="C95" i="1"/>
  <c r="C62" i="1"/>
  <c r="C85" i="1"/>
  <c r="C100" i="1"/>
  <c r="C51" i="1"/>
  <c r="C69" i="1"/>
  <c r="C93" i="1"/>
  <c r="C44" i="1"/>
  <c r="C47" i="1"/>
  <c r="C71" i="1"/>
  <c r="C94" i="1"/>
  <c r="C45" i="1"/>
  <c r="C61" i="1"/>
  <c r="C83" i="1"/>
  <c r="C57" i="1"/>
  <c r="C86" i="1"/>
  <c r="C70" i="1"/>
  <c r="C53" i="1"/>
  <c r="C73" i="1"/>
  <c r="C75" i="1"/>
  <c r="C98" i="1"/>
  <c r="C63" i="1"/>
  <c r="C54" i="1"/>
  <c r="C76" i="1"/>
  <c r="C99" i="1"/>
  <c r="C64" i="1"/>
  <c r="C67" i="1"/>
  <c r="C88" i="1"/>
  <c r="C79" i="1"/>
  <c r="C82" i="1"/>
  <c r="C66" i="1"/>
  <c r="C48" i="1"/>
  <c r="C97" i="1"/>
  <c r="C80" i="1"/>
  <c r="B103" i="1"/>
  <c r="C84" i="1"/>
  <c r="C60" i="1"/>
  <c r="C81" i="1"/>
  <c r="C68" i="1"/>
  <c r="C50" i="1"/>
  <c r="C72" i="1"/>
  <c r="C96" i="1"/>
  <c r="C101" i="1"/>
  <c r="C89" i="1" l="1"/>
  <c r="G94" i="1"/>
  <c r="G91" i="1"/>
  <c r="G92" i="1"/>
  <c r="G97" i="1"/>
  <c r="G98" i="1"/>
  <c r="G95" i="1"/>
  <c r="G96" i="1"/>
  <c r="G74" i="1"/>
  <c r="G101" i="1"/>
  <c r="G102" i="1"/>
  <c r="G99" i="1"/>
  <c r="G100" i="1"/>
  <c r="G93" i="1"/>
  <c r="G90" i="1"/>
  <c r="G73" i="1"/>
  <c r="G75" i="1"/>
  <c r="I86" i="1"/>
  <c r="D89" i="1"/>
  <c r="E86" i="1" l="1"/>
  <c r="E55" i="1"/>
  <c r="E44" i="1"/>
  <c r="E65" i="1"/>
  <c r="E70" i="1"/>
  <c r="E64" i="1"/>
  <c r="E72" i="1"/>
  <c r="E47" i="1"/>
  <c r="E61" i="1"/>
  <c r="E58" i="1"/>
  <c r="E91" i="1"/>
  <c r="E84" i="1"/>
  <c r="E82" i="1"/>
  <c r="E46" i="1"/>
  <c r="D103" i="1"/>
  <c r="E71" i="1"/>
  <c r="E57" i="1"/>
  <c r="E66" i="1"/>
  <c r="E68" i="1"/>
  <c r="E102" i="1"/>
  <c r="E62" i="1"/>
  <c r="E95" i="1"/>
  <c r="E69" i="1"/>
  <c r="E94" i="1"/>
  <c r="E73" i="1"/>
  <c r="E90" i="1"/>
  <c r="E100" i="1"/>
  <c r="E76" i="1"/>
  <c r="E79" i="1"/>
  <c r="E97" i="1"/>
  <c r="E88" i="1"/>
  <c r="E83" i="1"/>
  <c r="E45" i="1"/>
  <c r="E48" i="1"/>
  <c r="E78" i="1"/>
  <c r="E93" i="1"/>
  <c r="E59" i="1"/>
  <c r="E60" i="1"/>
  <c r="E51" i="1"/>
  <c r="E74" i="1"/>
  <c r="E50" i="1"/>
  <c r="E54" i="1"/>
  <c r="E43" i="1"/>
  <c r="E77" i="1"/>
  <c r="E92" i="1"/>
  <c r="E75" i="1"/>
  <c r="E67" i="1"/>
  <c r="E63" i="1"/>
  <c r="I89" i="1"/>
  <c r="E53" i="1"/>
  <c r="E99" i="1"/>
  <c r="E101" i="1"/>
  <c r="E80" i="1"/>
  <c r="E85" i="1"/>
  <c r="E96" i="1"/>
  <c r="E98" i="1"/>
  <c r="E81" i="1"/>
  <c r="E56" i="1"/>
  <c r="E52" i="1"/>
</calcChain>
</file>

<file path=xl/sharedStrings.xml><?xml version="1.0" encoding="utf-8"?>
<sst xmlns="http://schemas.openxmlformats.org/spreadsheetml/2006/main" count="120" uniqueCount="118">
  <si>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</si>
  <si>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</si>
  <si>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</si>
  <si>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</si>
  <si>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</si>
  <si>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</si>
  <si>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</si>
  <si>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</si>
  <si>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</si>
  <si>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</si>
  <si>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</si>
  <si>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</si>
  <si>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</si>
  <si>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</si>
  <si>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</si>
  <si>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</si>
  <si>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</si>
  <si>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</si>
  <si>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</si>
  <si>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</si>
  <si>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</si>
  <si>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</si>
  <si>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</si>
  <si>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</si>
  <si>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</si>
  <si>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</si>
  <si>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</si>
  <si>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</si>
  <si>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</si>
  <si>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</si>
  <si>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</si>
  <si>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</si>
  <si>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</si>
  <si>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</si>
  <si>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</si>
  <si>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</si>
  <si>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</si>
  <si>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</si>
  <si>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</si>
  <si>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</si>
  <si>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</si>
  <si>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</si>
  <si>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</si>
  <si>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</si>
  <si>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</si>
  <si>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</si>
  <si>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</si>
  <si>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</si>
  <si>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</si>
  <si>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</si>
  <si>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</si>
  <si>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</si>
  <si>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</si>
  <si>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</si>
  <si>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</si>
  <si>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</si>
  <si>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</si>
  <si>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</si>
  <si>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</si>
  <si>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</si>
  <si>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</si>
  <si>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</si>
  <si>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</si>
  <si>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</si>
  <si>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</si>
  <si>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</si>
  <si>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</si>
  <si>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</si>
  <si>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</si>
  <si>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</si>
  <si>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</si>
  <si>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</si>
  <si>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</si>
  <si>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</si>
  <si>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</si>
  <si>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</si>
  <si>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</si>
  <si>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</si>
  <si>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</si>
  <si>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</si>
  <si>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</si>
  <si>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</si>
  <si>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</si>
  <si>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</si>
  <si>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</si>
  <si>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</si>
  <si>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</si>
  <si>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</si>
  <si>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</si>
  <si>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</si>
  <si>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</si>
  <si>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</si>
  <si>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</si>
  <si>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</si>
  <si>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</si>
  <si>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</si>
  <si>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</si>
  <si>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</si>
  <si>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</si>
  <si>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</si>
  <si>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</si>
  <si>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</si>
  <si>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</si>
  <si>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Функционирование высшего должностного лица субъекта Российской Федерации и муниципального образования</t>
  </si>
  <si>
    <t>Обеспечение выборов и рефероендумов</t>
  </si>
  <si>
    <t>Гражданская оборона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</si>
  <si>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</si>
  <si>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</si>
  <si>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</si>
  <si>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</si>
  <si>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</si>
  <si>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</si>
  <si>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</si>
  <si>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</si>
  <si>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Информация об исполнении консолидированного бюджета Пряжинского национального муниципального района за январь-ноябрь 2024 года</t>
  </si>
  <si>
    <t>Факт на 01.12 .2023 (отчетный) год</t>
  </si>
  <si>
    <t>План на 2024 год по состоянию на 01.12.2024 (текущий) год</t>
  </si>
  <si>
    <t>Факт на 01.12.2024 (текущий)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</si>
</sst>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0" fillId="0" borderId="0" xfId="0" applyNumberFormat="1"/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vertical="top"/>
    </xf>
    <xf numFmtId="165" fontId="3" fillId="2" borderId="1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5"/>
  <sheetViews>
    <sheetView tabSelected="1" topLeftCell="A100" workbookViewId="0">
      <selection activeCell="F113" sqref="F113"/>
    </sheetView>
  </sheetViews>
  <sheetFormatPr defaultRowHeight="14.4" x14ac:dyDescent="0.3"/>
  <cols>
    <col min="1" max="1" width="28.5546875" customWidth="1"/>
    <col min="2" max="2" width="14.33203125" customWidth="1"/>
    <col min="3" max="3" width="10.33203125" customWidth="1"/>
    <col min="4" max="4" width="24" customWidth="1"/>
    <col min="5" max="5" width="10.33203125" customWidth="1"/>
    <col min="6" max="6" width="14.33203125" customWidth="1"/>
    <col min="7" max="7" width="10.33203125" customWidth="1"/>
    <col min="8" max="8" width="16.88671875" customWidth="1"/>
    <col min="9" max="9" width="14.33203125" customWidth="1"/>
    <col min="10" max="10" width="9.44140625" bestFit="1" customWidth="1"/>
  </cols>
  <sheetData>
    <row r="1" spans="1:9" x14ac:dyDescent="0.3">
      <c r="A1" s="1"/>
      <c r="B1" s="1"/>
      <c r="C1" s="1"/>
      <c r="D1" s="1"/>
      <c r="E1" s="1"/>
      <c r="F1" s="1"/>
      <c r="G1" s="1"/>
      <c r="H1" s="1"/>
      <c r="I1" s="1"/>
    </row>
    <row r="2" spans="1:9" ht="33" customHeight="1" x14ac:dyDescent="0.3">
      <c r="A2" s="23" t="s">
        <v>114</v>
      </c>
      <c r="B2" s="23"/>
      <c r="C2" s="23"/>
      <c r="D2" s="23"/>
      <c r="E2" s="23"/>
      <c r="F2" s="23"/>
      <c r="G2" s="23"/>
      <c r="H2" s="23"/>
      <c r="I2" s="23"/>
    </row>
    <row r="3" spans="1:9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3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3">
      <c r="A5" s="2" t="s">
        <v>1</v>
      </c>
      <c r="B5" s="11" t="s">
        <v>115</v>
      </c>
      <c r="C5" s="11" t="s">
        <v>2</v>
      </c>
      <c r="D5" s="11" t="s">
        <v>116</v>
      </c>
      <c r="E5" s="2" t="s">
        <v>2</v>
      </c>
      <c r="F5" s="11" t="s">
        <v>117</v>
      </c>
      <c r="G5" s="2" t="s">
        <v>2</v>
      </c>
      <c r="H5" s="4" t="s">
        <v>3</v>
      </c>
      <c r="I5" s="4" t="s">
        <v>4</v>
      </c>
    </row>
    <row r="6" spans="1:9" ht="15" customHeight="1" x14ac:dyDescent="0.3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3">
      <c r="A7" s="24" t="s">
        <v>7</v>
      </c>
      <c r="B7" s="25"/>
      <c r="C7" s="25"/>
      <c r="D7" s="25"/>
      <c r="E7" s="25"/>
      <c r="F7" s="25"/>
      <c r="G7" s="25"/>
      <c r="H7" s="25"/>
      <c r="I7" s="26"/>
    </row>
    <row r="8" spans="1:9" ht="26.25" customHeight="1" x14ac:dyDescent="0.3">
      <c r="A8" s="3" t="s">
        <v>8</v>
      </c>
      <c r="B8" s="15">
        <f t="shared" ref="B8" si="0">B9+B11+B14+B19+B22+B23+B24+B25+B27+B28+B29+B30</f>
        <v>198053</v>
      </c>
      <c r="C8" s="15">
        <f>B8/B42*100</f>
        <v>31.932237931473701</v>
      </c>
      <c r="D8" s="15">
        <f>D9+D11+D14+D19+D22+D23+D24+D25+D27+D28+D29+D30</f>
        <v>249423</v>
      </c>
      <c r="E8" s="15">
        <f>D8/D42*100</f>
        <v>35.847608535370739</v>
      </c>
      <c r="F8" s="15">
        <f t="shared" ref="F8" si="1">F9+F11+F14+F19+F22+F23+F24+F25+F27+F28+F29+F30</f>
        <v>228716</v>
      </c>
      <c r="G8" s="10">
        <f>F8/F42*100</f>
        <v>37.399089207021447</v>
      </c>
      <c r="H8" s="10">
        <f>F8/B8*100-100</f>
        <v>15.482219405916609</v>
      </c>
      <c r="I8" s="10">
        <f>F8/D8*100</f>
        <v>91.698039074183214</v>
      </c>
    </row>
    <row r="9" spans="1:9" ht="26.25" customHeight="1" x14ac:dyDescent="0.3">
      <c r="A9" s="3" t="s">
        <v>9</v>
      </c>
      <c r="B9" s="15">
        <f>B10</f>
        <v>122677</v>
      </c>
      <c r="C9" s="15">
        <f>B9/B42*100</f>
        <v>19.779307320360708</v>
      </c>
      <c r="D9" s="15">
        <f>D10</f>
        <v>149094</v>
      </c>
      <c r="E9" s="15">
        <f>D9/D42*100</f>
        <v>21.428109464534405</v>
      </c>
      <c r="F9" s="15">
        <f>F10</f>
        <v>139377</v>
      </c>
      <c r="G9" s="10">
        <f>F9/F42*100</f>
        <v>22.790591197848109</v>
      </c>
      <c r="H9" s="10">
        <f t="shared" ref="H9:H41" si="2">F9/B9*100-100</f>
        <v>13.612983688874024</v>
      </c>
      <c r="I9" s="10">
        <f t="shared" ref="I9:I41" si="3">F9/D9*100</f>
        <v>93.48263511610125</v>
      </c>
    </row>
    <row r="10" spans="1:9" ht="25.5" customHeight="1" x14ac:dyDescent="0.3">
      <c r="A10" s="3" t="s">
        <v>10</v>
      </c>
      <c r="B10" s="15">
        <v>122677</v>
      </c>
      <c r="C10" s="15">
        <f>B10/B42*100</f>
        <v>19.779307320360708</v>
      </c>
      <c r="D10" s="15">
        <v>149094</v>
      </c>
      <c r="E10" s="15">
        <f>D10/D42*100</f>
        <v>21.428109464534405</v>
      </c>
      <c r="F10" s="15">
        <v>139377</v>
      </c>
      <c r="G10" s="10">
        <f>F10/F42*100</f>
        <v>22.790591197848109</v>
      </c>
      <c r="H10" s="10">
        <f t="shared" si="2"/>
        <v>13.612983688874024</v>
      </c>
      <c r="I10" s="10">
        <f t="shared" si="3"/>
        <v>93.48263511610125</v>
      </c>
    </row>
    <row r="11" spans="1:9" ht="48" customHeight="1" x14ac:dyDescent="0.3">
      <c r="A11" s="3" t="s">
        <v>11</v>
      </c>
      <c r="B11" s="15">
        <f>B12</f>
        <v>25831</v>
      </c>
      <c r="C11" s="15" t="e">
        <f>B11/B2*100</f>
        <v>#DIV/0!</v>
      </c>
      <c r="D11" s="15">
        <f>D12</f>
        <v>28009</v>
      </c>
      <c r="E11" s="15">
        <f>D11/D42*100</f>
        <v>4.0255135551540917</v>
      </c>
      <c r="F11" s="15">
        <f>F12</f>
        <v>27512</v>
      </c>
      <c r="G11" s="10">
        <f>F11/F42*100</f>
        <v>4.4986959472165218</v>
      </c>
      <c r="H11" s="10">
        <f t="shared" si="2"/>
        <v>6.5076845650574739</v>
      </c>
      <c r="I11" s="10">
        <f t="shared" si="3"/>
        <v>98.22557035238674</v>
      </c>
    </row>
    <row r="12" spans="1:9" ht="35.25" customHeight="1" x14ac:dyDescent="0.3">
      <c r="A12" s="3" t="s">
        <v>12</v>
      </c>
      <c r="B12" s="15">
        <f>B13</f>
        <v>25831</v>
      </c>
      <c r="C12" s="15">
        <f>B12/B42*100</f>
        <v>4.1647520512584872</v>
      </c>
      <c r="D12" s="15">
        <f>D13</f>
        <v>28009</v>
      </c>
      <c r="E12" s="15">
        <f>D12/D42*100</f>
        <v>4.0255135551540917</v>
      </c>
      <c r="F12" s="15">
        <f>F13</f>
        <v>27512</v>
      </c>
      <c r="G12" s="10">
        <f>F12/F42*100</f>
        <v>4.4986959472165218</v>
      </c>
      <c r="H12" s="10">
        <f t="shared" si="2"/>
        <v>6.5076845650574739</v>
      </c>
      <c r="I12" s="10">
        <f t="shared" si="3"/>
        <v>98.22557035238674</v>
      </c>
    </row>
    <row r="13" spans="1:9" ht="26.25" customHeight="1" x14ac:dyDescent="0.3">
      <c r="A13" s="3" t="s">
        <v>13</v>
      </c>
      <c r="B13" s="15">
        <v>25831</v>
      </c>
      <c r="C13" s="15">
        <f>B13/B42*100</f>
        <v>4.1647520512584872</v>
      </c>
      <c r="D13" s="15">
        <v>28009</v>
      </c>
      <c r="E13" s="15">
        <f>D13/D42*100</f>
        <v>4.0255135551540917</v>
      </c>
      <c r="F13" s="15">
        <v>27512</v>
      </c>
      <c r="G13" s="10">
        <f>F13/F42*100</f>
        <v>4.4986959472165218</v>
      </c>
      <c r="H13" s="10">
        <f t="shared" si="2"/>
        <v>6.5076845650574739</v>
      </c>
      <c r="I13" s="10">
        <f t="shared" si="3"/>
        <v>98.22557035238674</v>
      </c>
    </row>
    <row r="14" spans="1:9" ht="26.25" customHeight="1" x14ac:dyDescent="0.3">
      <c r="A14" s="3" t="s">
        <v>14</v>
      </c>
      <c r="B14" s="15">
        <f>B15+B16+B17+B18</f>
        <v>786</v>
      </c>
      <c r="C14" s="15">
        <f>B14/B42*100</f>
        <v>0.12672738617510629</v>
      </c>
      <c r="D14" s="15">
        <f>D15+D16+D17+D18</f>
        <v>4289</v>
      </c>
      <c r="E14" s="15">
        <f>D14/D42*100</f>
        <v>0.61642427926937404</v>
      </c>
      <c r="F14" s="15">
        <f>F15+F16+F17+F18</f>
        <v>4154</v>
      </c>
      <c r="G14" s="10">
        <f>F14/F42*100</f>
        <v>0.67925207054148851</v>
      </c>
      <c r="H14" s="10">
        <f t="shared" si="2"/>
        <v>428.4987277353689</v>
      </c>
      <c r="I14" s="10">
        <f t="shared" si="3"/>
        <v>96.852413149918391</v>
      </c>
    </row>
    <row r="15" spans="1:9" ht="39.75" customHeight="1" x14ac:dyDescent="0.3">
      <c r="A15" s="3" t="s">
        <v>15</v>
      </c>
      <c r="B15" s="15">
        <v>1403</v>
      </c>
      <c r="C15" s="15">
        <f>B15/B42*100</f>
        <v>0.22620677201485259</v>
      </c>
      <c r="D15" s="15">
        <v>2555</v>
      </c>
      <c r="E15" s="15">
        <f>D15/D42*100</f>
        <v>0.36721008009635131</v>
      </c>
      <c r="F15" s="15">
        <v>2468</v>
      </c>
      <c r="G15" s="10">
        <f>F15/F42*100</f>
        <v>0.40356141311901628</v>
      </c>
      <c r="H15" s="10">
        <f t="shared" si="2"/>
        <v>75.908766928011403</v>
      </c>
      <c r="I15" s="10">
        <f t="shared" si="3"/>
        <v>96.594911937377688</v>
      </c>
    </row>
    <row r="16" spans="1:9" ht="39.75" customHeight="1" x14ac:dyDescent="0.3">
      <c r="A16" s="3" t="s">
        <v>106</v>
      </c>
      <c r="B16" s="15">
        <v>-57</v>
      </c>
      <c r="C16" s="15">
        <f>B16/B42*100</f>
        <v>-9.1901539592634321E-3</v>
      </c>
      <c r="D16" s="15">
        <v>15</v>
      </c>
      <c r="E16" s="15">
        <f>D16/D42*100</f>
        <v>2.1558321727770135E-3</v>
      </c>
      <c r="F16" s="15">
        <v>15</v>
      </c>
      <c r="G16" s="10">
        <f>F16/F42*100</f>
        <v>2.4527638560718169E-3</v>
      </c>
      <c r="H16" s="10">
        <f t="shared" si="2"/>
        <v>-126.31578947368421</v>
      </c>
      <c r="I16" s="10"/>
    </row>
    <row r="17" spans="1:9" ht="39.75" customHeight="1" x14ac:dyDescent="0.3">
      <c r="A17" s="3" t="s">
        <v>107</v>
      </c>
      <c r="B17" s="15">
        <v>-1227</v>
      </c>
      <c r="C17" s="15">
        <f>B17/B42*100</f>
        <v>-0.19783015628098655</v>
      </c>
      <c r="D17" s="15">
        <v>719</v>
      </c>
      <c r="E17" s="15">
        <f>D17/D42*100</f>
        <v>0.10333622214844486</v>
      </c>
      <c r="F17" s="15">
        <v>719</v>
      </c>
      <c r="G17" s="10">
        <f>F17/F42*100</f>
        <v>0.11756914750104241</v>
      </c>
      <c r="H17" s="10"/>
      <c r="I17" s="10">
        <f t="shared" si="3"/>
        <v>100</v>
      </c>
    </row>
    <row r="18" spans="1:9" ht="39.75" customHeight="1" x14ac:dyDescent="0.3">
      <c r="A18" s="3" t="s">
        <v>108</v>
      </c>
      <c r="B18" s="15">
        <v>667</v>
      </c>
      <c r="C18" s="15">
        <f>B18/B42*100</f>
        <v>0.1075409244005037</v>
      </c>
      <c r="D18" s="15">
        <v>1000</v>
      </c>
      <c r="E18" s="15">
        <f>D18/D42*100</f>
        <v>0.1437221448518009</v>
      </c>
      <c r="F18" s="15">
        <v>952</v>
      </c>
      <c r="G18" s="10">
        <f>F18/F42*100</f>
        <v>0.15566874606535799</v>
      </c>
      <c r="H18" s="10">
        <f t="shared" si="2"/>
        <v>42.72863568215891</v>
      </c>
      <c r="I18" s="10">
        <f t="shared" si="3"/>
        <v>95.199999999999989</v>
      </c>
    </row>
    <row r="19" spans="1:9" ht="15" customHeight="1" x14ac:dyDescent="0.3">
      <c r="A19" s="3" t="s">
        <v>16</v>
      </c>
      <c r="B19" s="15">
        <f>B20+B21</f>
        <v>12759</v>
      </c>
      <c r="C19" s="15">
        <f>B19/B42*100</f>
        <v>2.0571434099340724</v>
      </c>
      <c r="D19" s="15">
        <f>D20+D21</f>
        <v>16964</v>
      </c>
      <c r="E19" s="15">
        <f>D19/D42*100</f>
        <v>2.4381024652659509</v>
      </c>
      <c r="F19" s="15">
        <f>F20+F21</f>
        <v>12052</v>
      </c>
      <c r="G19" s="10">
        <f>F19/F42*100</f>
        <v>1.9707139995585026</v>
      </c>
      <c r="H19" s="10"/>
      <c r="I19" s="10"/>
    </row>
    <row r="20" spans="1:9" ht="26.25" customHeight="1" x14ac:dyDescent="0.3">
      <c r="A20" s="3" t="s">
        <v>109</v>
      </c>
      <c r="B20" s="15">
        <v>2627</v>
      </c>
      <c r="C20" s="15">
        <f>B20/B42*100</f>
        <v>0.42355323598219363</v>
      </c>
      <c r="D20" s="15">
        <v>4066</v>
      </c>
      <c r="E20" s="15">
        <f>D20/D42*100</f>
        <v>0.58437424096742252</v>
      </c>
      <c r="F20" s="15">
        <v>3341</v>
      </c>
      <c r="G20" s="10">
        <f>F20/F42*100</f>
        <v>0.54631226954239609</v>
      </c>
      <c r="H20" s="10"/>
      <c r="I20" s="10"/>
    </row>
    <row r="21" spans="1:9" ht="15" customHeight="1" x14ac:dyDescent="0.3">
      <c r="A21" s="3" t="s">
        <v>110</v>
      </c>
      <c r="B21" s="15">
        <v>10132</v>
      </c>
      <c r="C21" s="15">
        <f>B21/B42*100</f>
        <v>1.633590173951879</v>
      </c>
      <c r="D21" s="15">
        <v>12898</v>
      </c>
      <c r="E21" s="15">
        <f>D21/D42*100</f>
        <v>1.853728224298528</v>
      </c>
      <c r="F21" s="15">
        <v>8711</v>
      </c>
      <c r="G21" s="10">
        <f>F21/F42*100</f>
        <v>1.4244017300161065</v>
      </c>
      <c r="H21" s="10"/>
      <c r="I21" s="10"/>
    </row>
    <row r="22" spans="1:9" ht="24.75" customHeight="1" x14ac:dyDescent="0.3">
      <c r="A22" s="3" t="s">
        <v>17</v>
      </c>
      <c r="B22" s="15">
        <v>2176</v>
      </c>
      <c r="C22" s="15">
        <f>B22/B42*100</f>
        <v>0.35083815816416197</v>
      </c>
      <c r="D22" s="15">
        <v>3665</v>
      </c>
      <c r="E22" s="15">
        <f>D22/D42*100</f>
        <v>0.52674166088185026</v>
      </c>
      <c r="F22" s="15">
        <v>3733</v>
      </c>
      <c r="G22" s="10">
        <f>F22/F42*100</f>
        <v>0.61041116498107284</v>
      </c>
      <c r="H22" s="10">
        <f t="shared" si="2"/>
        <v>71.55330882352942</v>
      </c>
      <c r="I22" s="10">
        <f t="shared" si="3"/>
        <v>101.85538881309685</v>
      </c>
    </row>
    <row r="23" spans="1:9" ht="69.75" customHeight="1" x14ac:dyDescent="0.3">
      <c r="A23" s="3" t="s">
        <v>18</v>
      </c>
      <c r="B23" s="15">
        <v>0</v>
      </c>
      <c r="C23" s="15">
        <f>B23/B42*100</f>
        <v>0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90.75" customHeight="1" x14ac:dyDescent="0.3">
      <c r="A24" s="3" t="s">
        <v>19</v>
      </c>
      <c r="B24" s="15">
        <v>11643</v>
      </c>
      <c r="C24" s="15">
        <f>B24/B42*100</f>
        <v>1.8772098692579675</v>
      </c>
      <c r="D24" s="15">
        <v>14616</v>
      </c>
      <c r="E24" s="15">
        <f>D24/D42*100</f>
        <v>2.1006428691539223</v>
      </c>
      <c r="F24" s="15">
        <v>15448</v>
      </c>
      <c r="G24" s="10">
        <f>F24/F42*100</f>
        <v>2.5260197365731618</v>
      </c>
      <c r="H24" s="10">
        <f t="shared" si="2"/>
        <v>32.680580606372928</v>
      </c>
      <c r="I24" s="10">
        <f t="shared" si="3"/>
        <v>105.69239189928845</v>
      </c>
    </row>
    <row r="25" spans="1:9" ht="46.5" customHeight="1" x14ac:dyDescent="0.3">
      <c r="A25" s="3" t="s">
        <v>20</v>
      </c>
      <c r="B25" s="15">
        <f>B26</f>
        <v>134</v>
      </c>
      <c r="C25" s="15">
        <f>B25/B42*100</f>
        <v>2.1604923342829825E-2</v>
      </c>
      <c r="D25" s="15">
        <f>D26</f>
        <v>353</v>
      </c>
      <c r="E25" s="15">
        <f>D25/D42*100</f>
        <v>5.073391713268572E-2</v>
      </c>
      <c r="F25" s="15">
        <f>F26</f>
        <v>353</v>
      </c>
      <c r="G25" s="10">
        <f>F25/F42*100</f>
        <v>5.7721709412890093E-2</v>
      </c>
      <c r="H25" s="10"/>
      <c r="I25" s="10">
        <f t="shared" si="3"/>
        <v>100</v>
      </c>
    </row>
    <row r="26" spans="1:9" ht="40.5" customHeight="1" x14ac:dyDescent="0.3">
      <c r="A26" s="3" t="s">
        <v>21</v>
      </c>
      <c r="B26" s="15">
        <v>134</v>
      </c>
      <c r="C26" s="15">
        <f>B26/B42*100</f>
        <v>2.1604923342829825E-2</v>
      </c>
      <c r="D26" s="15">
        <v>353</v>
      </c>
      <c r="E26" s="15">
        <f>D26/D42*100</f>
        <v>5.073391713268572E-2</v>
      </c>
      <c r="F26" s="15">
        <v>353</v>
      </c>
      <c r="G26" s="10">
        <f>F26/F42*100</f>
        <v>5.7721709412890093E-2</v>
      </c>
      <c r="H26" s="10"/>
      <c r="I26" s="10">
        <f t="shared" si="3"/>
        <v>100</v>
      </c>
    </row>
    <row r="27" spans="1:9" ht="56.25" customHeight="1" x14ac:dyDescent="0.3">
      <c r="A27" s="3" t="s">
        <v>22</v>
      </c>
      <c r="B27" s="15">
        <v>11977</v>
      </c>
      <c r="C27" s="15">
        <f>B27/B42*100</f>
        <v>1.9310609468438271</v>
      </c>
      <c r="D27" s="15">
        <v>14254</v>
      </c>
      <c r="E27" s="15">
        <f>D27/D42*100</f>
        <v>2.0486154527175704</v>
      </c>
      <c r="F27" s="15">
        <v>12576</v>
      </c>
      <c r="G27" s="10">
        <f>F27/F42*100</f>
        <v>2.0563972169306113</v>
      </c>
      <c r="H27" s="10">
        <f t="shared" si="2"/>
        <v>5.0012524004341685</v>
      </c>
      <c r="I27" s="10">
        <f t="shared" si="3"/>
        <v>88.227865862214117</v>
      </c>
    </row>
    <row r="28" spans="1:9" ht="47.25" customHeight="1" x14ac:dyDescent="0.3">
      <c r="A28" s="3" t="s">
        <v>23</v>
      </c>
      <c r="B28" s="15">
        <v>8975</v>
      </c>
      <c r="C28" s="15">
        <f>B28/B42*100</f>
        <v>1.4470461716559528</v>
      </c>
      <c r="D28" s="15">
        <v>16885</v>
      </c>
      <c r="E28" s="15">
        <f>D28/D42*100</f>
        <v>2.4267484158226584</v>
      </c>
      <c r="F28" s="15">
        <v>12433</v>
      </c>
      <c r="G28" s="10">
        <f>F28/F42*100</f>
        <v>2.0330142015027266</v>
      </c>
      <c r="H28" s="10">
        <f t="shared" si="2"/>
        <v>38.529247910863518</v>
      </c>
      <c r="I28" s="10">
        <f t="shared" si="3"/>
        <v>73.633402428190692</v>
      </c>
    </row>
    <row r="29" spans="1:9" ht="26.25" customHeight="1" x14ac:dyDescent="0.3">
      <c r="A29" s="3" t="s">
        <v>24</v>
      </c>
      <c r="B29" s="15">
        <v>974</v>
      </c>
      <c r="C29" s="15">
        <f>B29/B42*100</f>
        <v>0.15703877116355411</v>
      </c>
      <c r="D29" s="15">
        <v>1141</v>
      </c>
      <c r="E29" s="15">
        <f>D29/D42*100</f>
        <v>0.16398696727590484</v>
      </c>
      <c r="F29" s="15">
        <v>938</v>
      </c>
      <c r="G29" s="10">
        <f>F29/F42*100</f>
        <v>0.15337949979969095</v>
      </c>
      <c r="H29" s="10">
        <f t="shared" si="2"/>
        <v>-3.696098562628336</v>
      </c>
      <c r="I29" s="10">
        <f t="shared" si="3"/>
        <v>82.208588957055213</v>
      </c>
    </row>
    <row r="30" spans="1:9" ht="28.5" customHeight="1" x14ac:dyDescent="0.3">
      <c r="A30" s="3" t="s">
        <v>25</v>
      </c>
      <c r="B30" s="15">
        <v>121</v>
      </c>
      <c r="C30" s="15">
        <f>B30/B42*100</f>
        <v>1.9508923317032904E-2</v>
      </c>
      <c r="D30" s="15">
        <v>153</v>
      </c>
      <c r="E30" s="15">
        <f>D30/D42*100</f>
        <v>2.198948816232554E-2</v>
      </c>
      <c r="F30" s="15">
        <v>140</v>
      </c>
      <c r="G30" s="10">
        <f>F30/F42*100</f>
        <v>2.289246265667029E-2</v>
      </c>
      <c r="H30" s="10">
        <f t="shared" si="2"/>
        <v>15.702479338842963</v>
      </c>
      <c r="I30" s="10">
        <f t="shared" si="3"/>
        <v>91.503267973856211</v>
      </c>
    </row>
    <row r="31" spans="1:9" ht="26.25" customHeight="1" x14ac:dyDescent="0.3">
      <c r="A31" s="3" t="s">
        <v>26</v>
      </c>
      <c r="B31" s="15">
        <f t="shared" ref="B31" si="4">B32+B39+B40+B41</f>
        <v>422176</v>
      </c>
      <c r="C31" s="15">
        <f>B31/B42*100</f>
        <v>68.067762068526307</v>
      </c>
      <c r="D31" s="15">
        <f>D32+D39+D40+D41</f>
        <v>446364</v>
      </c>
      <c r="E31" s="15">
        <f>D31/D42*100</f>
        <v>64.152391464629261</v>
      </c>
      <c r="F31" s="15">
        <f t="shared" ref="F31" si="5">F32+F39+F40+F41</f>
        <v>382839</v>
      </c>
      <c r="G31" s="10">
        <f>F31/F42*100</f>
        <v>62.60091079297856</v>
      </c>
      <c r="H31" s="10">
        <f t="shared" si="2"/>
        <v>-9.3176779352687049</v>
      </c>
      <c r="I31" s="10">
        <f t="shared" si="3"/>
        <v>85.768341532919322</v>
      </c>
    </row>
    <row r="32" spans="1:9" ht="66.75" customHeight="1" x14ac:dyDescent="0.3">
      <c r="A32" s="3" t="s">
        <v>27</v>
      </c>
      <c r="B32" s="15">
        <f t="shared" ref="B32" si="6">B33+B36+B37+B38</f>
        <v>421986</v>
      </c>
      <c r="C32" s="15">
        <f>B32/B42*100</f>
        <v>68.037128221995431</v>
      </c>
      <c r="D32" s="15">
        <f>D33+D36+D37+D38</f>
        <v>446632</v>
      </c>
      <c r="E32" s="15">
        <f>D32/D42*100</f>
        <v>64.190908999449547</v>
      </c>
      <c r="F32" s="15">
        <f t="shared" ref="F32" si="7">F33+F36+F37+F38</f>
        <v>383520</v>
      </c>
      <c r="G32" s="10">
        <f>F32/F42*100</f>
        <v>62.712266272044218</v>
      </c>
      <c r="H32" s="10">
        <f t="shared" si="2"/>
        <v>-9.1154682856777214</v>
      </c>
      <c r="I32" s="10">
        <f t="shared" si="3"/>
        <v>85.869351054111661</v>
      </c>
    </row>
    <row r="33" spans="1:9" ht="45" customHeight="1" x14ac:dyDescent="0.3">
      <c r="A33" s="3" t="s">
        <v>28</v>
      </c>
      <c r="B33" s="15">
        <v>70770</v>
      </c>
      <c r="C33" s="15">
        <f>B33/B42*100</f>
        <v>11.410301678896021</v>
      </c>
      <c r="D33" s="15">
        <f>D34+D35</f>
        <v>65768</v>
      </c>
      <c r="E33" s="15">
        <f>D33/D42*100</f>
        <v>9.4523180226132411</v>
      </c>
      <c r="F33" s="15">
        <f>F34+F35</f>
        <v>60288</v>
      </c>
      <c r="G33" s="10">
        <f>F33/F42*100</f>
        <v>9.8581484903238472</v>
      </c>
      <c r="H33" s="10">
        <f t="shared" si="2"/>
        <v>-14.811360746078847</v>
      </c>
      <c r="I33" s="10">
        <f t="shared" si="3"/>
        <v>91.667680330859994</v>
      </c>
    </row>
    <row r="34" spans="1:9" ht="39" customHeight="1" x14ac:dyDescent="0.3">
      <c r="A34" s="3" t="s">
        <v>29</v>
      </c>
      <c r="B34" s="15">
        <v>69229</v>
      </c>
      <c r="C34" s="15">
        <f>B34/B42*100</f>
        <v>11.161845060453478</v>
      </c>
      <c r="D34" s="15">
        <v>65768</v>
      </c>
      <c r="E34" s="15">
        <f>D34/D42*100</f>
        <v>9.4523180226132411</v>
      </c>
      <c r="F34" s="15">
        <v>60288</v>
      </c>
      <c r="G34" s="10">
        <f>F34/F42*100</f>
        <v>9.8581484903238472</v>
      </c>
      <c r="H34" s="10">
        <f t="shared" si="2"/>
        <v>-12.915107830533444</v>
      </c>
      <c r="I34" s="10">
        <f t="shared" si="3"/>
        <v>91.667680330859994</v>
      </c>
    </row>
    <row r="35" spans="1:9" ht="26.25" customHeight="1" x14ac:dyDescent="0.3">
      <c r="A35" s="19" t="s">
        <v>111</v>
      </c>
      <c r="B35" s="15">
        <v>1227</v>
      </c>
      <c r="C35" s="15">
        <f>B35/B42*100</f>
        <v>0.19783015628098655</v>
      </c>
      <c r="D35" s="15">
        <v>0</v>
      </c>
      <c r="E35" s="15">
        <f>D35/D42*100</f>
        <v>0</v>
      </c>
      <c r="F35" s="15">
        <v>0</v>
      </c>
      <c r="G35" s="10">
        <f>F35/F42*100</f>
        <v>0</v>
      </c>
      <c r="H35" s="10"/>
      <c r="I35" s="10"/>
    </row>
    <row r="36" spans="1:9" ht="26.25" customHeight="1" x14ac:dyDescent="0.3">
      <c r="A36" s="20" t="s">
        <v>112</v>
      </c>
      <c r="B36" s="15">
        <v>112417</v>
      </c>
      <c r="C36" s="15">
        <f>B36/B42*100</f>
        <v>18.125079607693287</v>
      </c>
      <c r="D36" s="15">
        <v>70558</v>
      </c>
      <c r="E36" s="15">
        <f>D36/D42*100</f>
        <v>10.140747096453369</v>
      </c>
      <c r="F36" s="15">
        <v>56823</v>
      </c>
      <c r="G36" s="10">
        <f>F36/F42*100</f>
        <v>9.291560039571257</v>
      </c>
      <c r="H36" s="10"/>
      <c r="I36" s="10">
        <f t="shared" si="3"/>
        <v>80.533745287564841</v>
      </c>
    </row>
    <row r="37" spans="1:9" ht="26.25" customHeight="1" x14ac:dyDescent="0.3">
      <c r="A37" s="20" t="s">
        <v>113</v>
      </c>
      <c r="B37" s="15">
        <v>219216</v>
      </c>
      <c r="C37" s="15">
        <f>B37/B42*100</f>
        <v>35.344364742699874</v>
      </c>
      <c r="D37" s="15">
        <v>288146</v>
      </c>
      <c r="E37" s="15">
        <f>D37/ D42*100</f>
        <v>41.412961150467027</v>
      </c>
      <c r="F37" s="15">
        <v>249645</v>
      </c>
      <c r="G37" s="10">
        <f>F37/F42*100</f>
        <v>40.821348856603251</v>
      </c>
      <c r="H37" s="10">
        <f t="shared" si="2"/>
        <v>13.880829866433103</v>
      </c>
      <c r="I37" s="10">
        <f t="shared" si="3"/>
        <v>86.638370825900751</v>
      </c>
    </row>
    <row r="38" spans="1:9" ht="26.25" customHeight="1" x14ac:dyDescent="0.3">
      <c r="A38" s="3" t="s">
        <v>30</v>
      </c>
      <c r="B38" s="15">
        <v>19583</v>
      </c>
      <c r="C38" s="15">
        <f>B38/B42*100</f>
        <v>3.1573821927062422</v>
      </c>
      <c r="D38" s="15">
        <v>22160</v>
      </c>
      <c r="E38" s="15">
        <f>D38/ D42*100</f>
        <v>3.1848827299159082</v>
      </c>
      <c r="F38" s="15">
        <v>16764</v>
      </c>
      <c r="G38" s="10">
        <f>F38/F42*100</f>
        <v>2.7412088855458627</v>
      </c>
      <c r="H38" s="10"/>
      <c r="I38" s="10"/>
    </row>
    <row r="39" spans="1:9" ht="33.75" customHeight="1" x14ac:dyDescent="0.3">
      <c r="A39" s="3" t="s">
        <v>31</v>
      </c>
      <c r="B39" s="15">
        <v>333</v>
      </c>
      <c r="C39" s="15">
        <f>B39/B42*100</f>
        <v>5.3689846814644268E-2</v>
      </c>
      <c r="D39" s="15">
        <v>910</v>
      </c>
      <c r="E39" s="15">
        <f>D39/D42*100</f>
        <v>0.13078715181513884</v>
      </c>
      <c r="F39" s="15">
        <v>497</v>
      </c>
      <c r="G39" s="10">
        <f>F39/F42*100</f>
        <v>8.1268242431179541E-2</v>
      </c>
      <c r="H39" s="10"/>
      <c r="I39" s="10"/>
    </row>
    <row r="40" spans="1:9" ht="69.75" customHeight="1" x14ac:dyDescent="0.3">
      <c r="A40" s="3" t="s">
        <v>32</v>
      </c>
      <c r="B40" s="15">
        <v>3</v>
      </c>
      <c r="C40" s="15">
        <f>B40/B42*100</f>
        <v>4.8369231364544385E-4</v>
      </c>
      <c r="D40" s="15">
        <v>396</v>
      </c>
      <c r="E40" s="15">
        <f>D40/D42*100</f>
        <v>5.6913969361313162E-2</v>
      </c>
      <c r="F40" s="15">
        <v>396</v>
      </c>
      <c r="G40" s="10">
        <f>F40/F42*100</f>
        <v>6.4752965800295964E-2</v>
      </c>
      <c r="H40" s="10"/>
      <c r="I40" s="10"/>
    </row>
    <row r="41" spans="1:9" ht="39" customHeight="1" x14ac:dyDescent="0.3">
      <c r="A41" s="3" t="s">
        <v>33</v>
      </c>
      <c r="B41" s="15">
        <v>-146</v>
      </c>
      <c r="C41" s="15">
        <f>B41/B42*100</f>
        <v>-2.35396925974116E-2</v>
      </c>
      <c r="D41" s="15">
        <v>-1574</v>
      </c>
      <c r="E41" s="15">
        <f>D41/D42*100</f>
        <v>-0.22621865599673463</v>
      </c>
      <c r="F41" s="15">
        <v>-1574</v>
      </c>
      <c r="G41" s="10">
        <f>F41/F42*100</f>
        <v>-0.25737668729713603</v>
      </c>
      <c r="H41" s="10">
        <f t="shared" si="2"/>
        <v>978.08219178082186</v>
      </c>
      <c r="I41" s="10">
        <f t="shared" si="3"/>
        <v>100</v>
      </c>
    </row>
    <row r="42" spans="1:9" s="14" customFormat="1" ht="15" customHeight="1" x14ac:dyDescent="0.3">
      <c r="A42" s="12" t="s">
        <v>34</v>
      </c>
      <c r="B42" s="16">
        <f t="shared" ref="B42" si="8">B8+B31</f>
        <v>620229</v>
      </c>
      <c r="C42" s="16">
        <f t="shared" ref="C42:I42" si="9">C31+C8</f>
        <v>100</v>
      </c>
      <c r="D42" s="16">
        <f t="shared" si="9"/>
        <v>695787</v>
      </c>
      <c r="E42" s="16">
        <f t="shared" si="9"/>
        <v>100</v>
      </c>
      <c r="F42" s="16">
        <f t="shared" si="9"/>
        <v>611555</v>
      </c>
      <c r="G42" s="16">
        <f t="shared" si="9"/>
        <v>100</v>
      </c>
      <c r="H42" s="16">
        <f t="shared" si="9"/>
        <v>6.1645414706479045</v>
      </c>
      <c r="I42" s="16">
        <f t="shared" si="9"/>
        <v>177.46638060710254</v>
      </c>
    </row>
    <row r="43" spans="1:9" ht="26.25" customHeight="1" x14ac:dyDescent="0.3">
      <c r="A43" s="3" t="s">
        <v>35</v>
      </c>
      <c r="B43" s="17">
        <f>SUM(B44:B51)</f>
        <v>70006.399999999994</v>
      </c>
      <c r="C43" s="9">
        <f>B43/B89*100</f>
        <v>12.027576367698192</v>
      </c>
      <c r="D43" s="17">
        <f>SUM(D44:D51)</f>
        <v>86793.299999999988</v>
      </c>
      <c r="E43" s="9">
        <f>D43/D89*100</f>
        <v>12.273337580311367</v>
      </c>
      <c r="F43" s="17">
        <f>SUM(F44:F51)</f>
        <v>69974.899999999994</v>
      </c>
      <c r="G43" s="9">
        <f>F43/F89*100</f>
        <v>11.923963938541609</v>
      </c>
      <c r="H43" s="9">
        <f>F43/B43*100-100</f>
        <v>-4.4995886090418935E-2</v>
      </c>
      <c r="I43" s="10">
        <f t="shared" ref="I43:I65" si="10">F43/D43*100</f>
        <v>80.622467402437749</v>
      </c>
    </row>
    <row r="44" spans="1:9" ht="53.25" customHeight="1" x14ac:dyDescent="0.3">
      <c r="A44" s="3" t="s">
        <v>103</v>
      </c>
      <c r="B44" s="17">
        <v>6112.9</v>
      </c>
      <c r="C44" s="9">
        <f>B44/B89*100</f>
        <v>1.0502378579401637</v>
      </c>
      <c r="D44" s="17">
        <v>6161.7</v>
      </c>
      <c r="E44" s="9">
        <f>D44/D89*100</f>
        <v>0.87131868667978463</v>
      </c>
      <c r="F44" s="17">
        <v>5400.5</v>
      </c>
      <c r="G44" s="9">
        <f>F44/F89*100</f>
        <v>0.92026379816325532</v>
      </c>
      <c r="H44" s="9">
        <f>F44/B44*100-100</f>
        <v>-11.654043089204791</v>
      </c>
      <c r="I44" s="10">
        <f t="shared" si="10"/>
        <v>87.646266452440074</v>
      </c>
    </row>
    <row r="45" spans="1:9" ht="81.75" customHeight="1" x14ac:dyDescent="0.3">
      <c r="A45" s="3" t="s">
        <v>36</v>
      </c>
      <c r="B45" s="17">
        <v>249.7</v>
      </c>
      <c r="C45" s="9">
        <f>B45/B89*100</f>
        <v>4.2900160828356237E-2</v>
      </c>
      <c r="D45" s="17">
        <v>288.7</v>
      </c>
      <c r="E45" s="9">
        <f>D45/D89*100</f>
        <v>4.0824724482602825E-2</v>
      </c>
      <c r="F45" s="17">
        <v>240.9</v>
      </c>
      <c r="G45" s="9">
        <f>F45/F89*100</f>
        <v>4.1050189607911895E-2</v>
      </c>
      <c r="H45" s="9">
        <f>F45/B45*100-100</f>
        <v>-3.5242290748898597</v>
      </c>
      <c r="I45" s="10">
        <f t="shared" si="10"/>
        <v>83.443020436439213</v>
      </c>
    </row>
    <row r="46" spans="1:9" ht="105.75" customHeight="1" x14ac:dyDescent="0.3">
      <c r="A46" s="3" t="s">
        <v>37</v>
      </c>
      <c r="B46" s="17">
        <v>24168.1</v>
      </c>
      <c r="C46" s="9">
        <f>B46/B89*100</f>
        <v>4.1522442007040308</v>
      </c>
      <c r="D46" s="17">
        <v>33939.1</v>
      </c>
      <c r="E46" s="9">
        <f>D46/D89*100</f>
        <v>4.799287865214775</v>
      </c>
      <c r="F46" s="17">
        <v>28111.5</v>
      </c>
      <c r="G46" s="9">
        <f>F46/F89*100</f>
        <v>4.7902964099743262</v>
      </c>
      <c r="H46" s="9">
        <f>F46/B46*100-100</f>
        <v>16.316549501202005</v>
      </c>
      <c r="I46" s="10">
        <f t="shared" si="10"/>
        <v>82.829244146132339</v>
      </c>
    </row>
    <row r="47" spans="1:9" ht="15" customHeight="1" x14ac:dyDescent="0.3">
      <c r="A47" s="3" t="s">
        <v>38</v>
      </c>
      <c r="B47" s="17">
        <v>0.3</v>
      </c>
      <c r="C47" s="9">
        <f>B47/B89*100</f>
        <v>5.1542043446162882E-5</v>
      </c>
      <c r="D47" s="17">
        <v>1.6</v>
      </c>
      <c r="E47" s="9">
        <f>D47/D89*100</f>
        <v>2.2625410173939914E-4</v>
      </c>
      <c r="F47" s="17">
        <v>1.6</v>
      </c>
      <c r="G47" s="9">
        <f>F47/F89*100</f>
        <v>2.7264551005670002E-4</v>
      </c>
      <c r="H47" s="9">
        <f t="shared" ref="H47:H50" si="11">F47/B47*100-100</f>
        <v>433.33333333333337</v>
      </c>
      <c r="I47" s="10">
        <f t="shared" si="10"/>
        <v>100</v>
      </c>
    </row>
    <row r="48" spans="1:9" ht="64.5" customHeight="1" x14ac:dyDescent="0.3">
      <c r="A48" s="3" t="s">
        <v>39</v>
      </c>
      <c r="B48" s="17">
        <v>6221.3</v>
      </c>
      <c r="C48" s="9">
        <f>B48/B89*100</f>
        <v>1.0688617163053773</v>
      </c>
      <c r="D48" s="17">
        <v>9121.7999999999993</v>
      </c>
      <c r="E48" s="9">
        <f>D48/D89*100</f>
        <v>1.2899029157790316</v>
      </c>
      <c r="F48" s="17">
        <v>7110.1</v>
      </c>
      <c r="G48" s="9">
        <f>F48/F89*100</f>
        <v>1.2115855256588393</v>
      </c>
      <c r="H48" s="9">
        <f t="shared" si="11"/>
        <v>14.286403163325986</v>
      </c>
      <c r="I48" s="10">
        <f t="shared" si="10"/>
        <v>77.946238680962097</v>
      </c>
    </row>
    <row r="49" spans="1:9" ht="32.25" customHeight="1" x14ac:dyDescent="0.3">
      <c r="A49" s="3" t="s">
        <v>104</v>
      </c>
      <c r="B49" s="17">
        <v>2648.7</v>
      </c>
      <c r="C49" s="9"/>
      <c r="D49" s="17">
        <v>0</v>
      </c>
      <c r="E49" s="9"/>
      <c r="F49" s="17">
        <v>0</v>
      </c>
      <c r="G49" s="9"/>
      <c r="H49" s="9">
        <f t="shared" si="11"/>
        <v>-100</v>
      </c>
      <c r="I49" s="10" t="e">
        <f t="shared" si="10"/>
        <v>#DIV/0!</v>
      </c>
    </row>
    <row r="50" spans="1:9" ht="15" customHeight="1" x14ac:dyDescent="0.3">
      <c r="A50" s="3" t="s">
        <v>40</v>
      </c>
      <c r="B50" s="17">
        <v>0</v>
      </c>
      <c r="C50" s="9">
        <f>B50/B89*100</f>
        <v>0</v>
      </c>
      <c r="D50" s="17">
        <v>100</v>
      </c>
      <c r="E50" s="9">
        <f>D50/D89*100</f>
        <v>1.4140881358712444E-2</v>
      </c>
      <c r="F50" s="17">
        <v>0</v>
      </c>
      <c r="G50" s="9">
        <f>F50/F89*100</f>
        <v>0</v>
      </c>
      <c r="H50" s="9" t="e">
        <f t="shared" si="11"/>
        <v>#DIV/0!</v>
      </c>
      <c r="I50" s="10">
        <f t="shared" si="10"/>
        <v>0</v>
      </c>
    </row>
    <row r="51" spans="1:9" ht="26.25" customHeight="1" x14ac:dyDescent="0.3">
      <c r="A51" s="3" t="s">
        <v>41</v>
      </c>
      <c r="B51" s="17">
        <v>30605.4</v>
      </c>
      <c r="C51" s="9">
        <f>B51/B89*100</f>
        <v>5.2582161882906462</v>
      </c>
      <c r="D51" s="17">
        <v>37180.400000000001</v>
      </c>
      <c r="E51" s="9">
        <f>D51/D89*100</f>
        <v>5.2576362526947218</v>
      </c>
      <c r="F51" s="17">
        <v>29110.3</v>
      </c>
      <c r="G51" s="9">
        <f>F51/F89*100</f>
        <v>4.9604953696272212</v>
      </c>
      <c r="H51" s="9">
        <f>F51/B51*100-100</f>
        <v>-4.8850856384820958</v>
      </c>
      <c r="I51" s="10">
        <f t="shared" si="10"/>
        <v>78.294746694494947</v>
      </c>
    </row>
    <row r="52" spans="1:9" ht="15" customHeight="1" x14ac:dyDescent="0.3">
      <c r="A52" s="3" t="s">
        <v>42</v>
      </c>
      <c r="B52" s="17">
        <f>B53</f>
        <v>1225.9000000000001</v>
      </c>
      <c r="C52" s="9">
        <f>B52/B89*100</f>
        <v>0.2106179702021703</v>
      </c>
      <c r="D52" s="17">
        <f>D53</f>
        <v>1783.4</v>
      </c>
      <c r="E52" s="9">
        <f>D52/D89*100</f>
        <v>0.25218847815127776</v>
      </c>
      <c r="F52" s="17">
        <f>F53</f>
        <v>1598.6</v>
      </c>
      <c r="G52" s="9">
        <f>F52/F89*100</f>
        <v>0.27240694523540038</v>
      </c>
      <c r="H52" s="9">
        <f>F52/B52*100-100</f>
        <v>30.402153519862964</v>
      </c>
      <c r="I52" s="10">
        <f t="shared" si="10"/>
        <v>89.637770550633604</v>
      </c>
    </row>
    <row r="53" spans="1:9" ht="26.25" customHeight="1" x14ac:dyDescent="0.3">
      <c r="A53" s="3" t="s">
        <v>43</v>
      </c>
      <c r="B53" s="17">
        <v>1225.9000000000001</v>
      </c>
      <c r="C53" s="9">
        <f>B53/B89*100</f>
        <v>0.2106179702021703</v>
      </c>
      <c r="D53" s="17">
        <v>1783.4</v>
      </c>
      <c r="E53" s="9">
        <f>D53/D89*100</f>
        <v>0.25218847815127776</v>
      </c>
      <c r="F53" s="17">
        <v>1598.6</v>
      </c>
      <c r="G53" s="9">
        <f>F53/F89*100</f>
        <v>0.27240694523540038</v>
      </c>
      <c r="H53" s="9">
        <f t="shared" ref="H53:H102" si="12">F53/B53*100-100</f>
        <v>30.402153519862964</v>
      </c>
      <c r="I53" s="10">
        <f t="shared" si="10"/>
        <v>89.637770550633604</v>
      </c>
    </row>
    <row r="54" spans="1:9" ht="51.75" customHeight="1" x14ac:dyDescent="0.3">
      <c r="A54" s="3" t="s">
        <v>44</v>
      </c>
      <c r="B54" s="17">
        <f>B56</f>
        <v>1204.8</v>
      </c>
      <c r="C54" s="9">
        <f>B54/B89*100</f>
        <v>0.20699284647979016</v>
      </c>
      <c r="D54" s="17">
        <f>SUM(D55:D56)</f>
        <v>1766.3</v>
      </c>
      <c r="E54" s="9">
        <f>D54/D89*100</f>
        <v>0.2497703874389379</v>
      </c>
      <c r="F54" s="17">
        <f>SUM(F55:F56)</f>
        <v>1545.6</v>
      </c>
      <c r="G54" s="9">
        <f>F54/F89*100</f>
        <v>0.26337556271477219</v>
      </c>
      <c r="H54" s="9">
        <f t="shared" si="12"/>
        <v>28.286852589641427</v>
      </c>
      <c r="I54" s="10">
        <f t="shared" si="10"/>
        <v>87.50495385834796</v>
      </c>
    </row>
    <row r="55" spans="1:9" ht="20.25" customHeight="1" x14ac:dyDescent="0.3">
      <c r="A55" s="3" t="s">
        <v>105</v>
      </c>
      <c r="B55" s="17">
        <v>0</v>
      </c>
      <c r="C55" s="9">
        <f>B55/B89*100</f>
        <v>0</v>
      </c>
      <c r="D55" s="17">
        <v>0</v>
      </c>
      <c r="E55" s="9">
        <f>D55/D89*100</f>
        <v>0</v>
      </c>
      <c r="F55" s="17">
        <v>0</v>
      </c>
      <c r="G55" s="9">
        <f>F55/F89*100</f>
        <v>0</v>
      </c>
      <c r="H55" s="9" t="e">
        <f t="shared" si="12"/>
        <v>#DIV/0!</v>
      </c>
      <c r="I55" s="10" t="e">
        <f t="shared" si="10"/>
        <v>#DIV/0!</v>
      </c>
    </row>
    <row r="56" spans="1:9" ht="66" customHeight="1" x14ac:dyDescent="0.3">
      <c r="A56" s="3" t="s">
        <v>102</v>
      </c>
      <c r="B56" s="17">
        <v>1204.8</v>
      </c>
      <c r="C56" s="9">
        <f>B56/B89*100</f>
        <v>0.20699284647979016</v>
      </c>
      <c r="D56" s="17">
        <v>1766.3</v>
      </c>
      <c r="E56" s="9">
        <f>D56/D89*100</f>
        <v>0.2497703874389379</v>
      </c>
      <c r="F56" s="17">
        <v>1545.6</v>
      </c>
      <c r="G56" s="9">
        <f>F56/F89*100</f>
        <v>0.26337556271477219</v>
      </c>
      <c r="H56" s="9">
        <f t="shared" si="12"/>
        <v>28.286852589641427</v>
      </c>
      <c r="I56" s="10">
        <f t="shared" si="10"/>
        <v>87.50495385834796</v>
      </c>
    </row>
    <row r="57" spans="1:9" ht="26.25" customHeight="1" x14ac:dyDescent="0.3">
      <c r="A57" s="3" t="s">
        <v>45</v>
      </c>
      <c r="B57" s="17">
        <f>SUM(B58:B60)</f>
        <v>19621.5</v>
      </c>
      <c r="C57" s="9">
        <f>B57/B89*100</f>
        <v>3.3711073515962835</v>
      </c>
      <c r="D57" s="17">
        <f>SUM(D58:D60)</f>
        <v>33439.299999999996</v>
      </c>
      <c r="E57" s="9">
        <f>D57/D89*100</f>
        <v>4.72861174018393</v>
      </c>
      <c r="F57" s="17">
        <f>SUM(F58:F60)</f>
        <v>21916</v>
      </c>
      <c r="G57" s="9">
        <f>F57/F89*100</f>
        <v>3.7345618740016482</v>
      </c>
      <c r="H57" s="9">
        <f t="shared" si="12"/>
        <v>11.69380526463317</v>
      </c>
      <c r="I57" s="10">
        <f t="shared" si="10"/>
        <v>65.539649454384517</v>
      </c>
    </row>
    <row r="58" spans="1:9" ht="26.25" customHeight="1" x14ac:dyDescent="0.3">
      <c r="A58" s="3" t="s">
        <v>46</v>
      </c>
      <c r="B58" s="17">
        <v>1136.0999999999999</v>
      </c>
      <c r="C58" s="9">
        <f>B58/B89*100</f>
        <v>0.19518971853061884</v>
      </c>
      <c r="D58" s="17">
        <v>1122.3</v>
      </c>
      <c r="E58" s="9">
        <f>D58/D89*100</f>
        <v>0.15870311148882973</v>
      </c>
      <c r="F58" s="17">
        <v>306.2</v>
      </c>
      <c r="G58" s="9">
        <f>F58/F89*100</f>
        <v>5.2177534487100961E-2</v>
      </c>
      <c r="H58" s="9">
        <f t="shared" si="12"/>
        <v>-73.048147170143466</v>
      </c>
      <c r="I58" s="10">
        <f t="shared" si="10"/>
        <v>27.283257596008198</v>
      </c>
    </row>
    <row r="59" spans="1:9" ht="26.25" customHeight="1" x14ac:dyDescent="0.3">
      <c r="A59" s="3" t="s">
        <v>47</v>
      </c>
      <c r="B59" s="17">
        <v>17710.7</v>
      </c>
      <c r="C59" s="9">
        <f>B59/B89*100</f>
        <v>3.0428188962065237</v>
      </c>
      <c r="D59" s="17">
        <v>30760.6</v>
      </c>
      <c r="E59" s="9">
        <f>D59/D89*100</f>
        <v>4.3498199512280999</v>
      </c>
      <c r="F59" s="17">
        <v>20289.7</v>
      </c>
      <c r="G59" s="9">
        <f>F59/F89*100</f>
        <v>3.4574347533733918</v>
      </c>
      <c r="H59" s="9">
        <f t="shared" si="12"/>
        <v>14.561818561660459</v>
      </c>
      <c r="I59" s="10">
        <f t="shared" si="10"/>
        <v>65.960026787513897</v>
      </c>
    </row>
    <row r="60" spans="1:9" ht="26.25" customHeight="1" x14ac:dyDescent="0.3">
      <c r="A60" s="3" t="s">
        <v>48</v>
      </c>
      <c r="B60" s="17">
        <v>774.7</v>
      </c>
      <c r="C60" s="9">
        <f>B60/B89*100</f>
        <v>0.13309873685914131</v>
      </c>
      <c r="D60" s="17">
        <v>1556.4</v>
      </c>
      <c r="E60" s="9">
        <f>D60/D89*100</f>
        <v>0.22008867746700048</v>
      </c>
      <c r="F60" s="17">
        <v>1320.1</v>
      </c>
      <c r="G60" s="9">
        <f>F60/F89*100</f>
        <v>0.22494958614115604</v>
      </c>
      <c r="H60" s="9">
        <f t="shared" si="12"/>
        <v>70.401445720924215</v>
      </c>
      <c r="I60" s="10">
        <f t="shared" si="10"/>
        <v>84.81752762785915</v>
      </c>
    </row>
    <row r="61" spans="1:9" ht="26.25" customHeight="1" x14ac:dyDescent="0.3">
      <c r="A61" s="3" t="s">
        <v>49</v>
      </c>
      <c r="B61" s="17">
        <f>SUM(B62:B64)</f>
        <v>20945.7</v>
      </c>
      <c r="C61" s="9">
        <f>B61/B89*100</f>
        <v>3.5986139313676468</v>
      </c>
      <c r="D61" s="17">
        <f>SUM(D62:D64)</f>
        <v>30915.1</v>
      </c>
      <c r="E61" s="9">
        <f>D61/D89*100</f>
        <v>4.3716676129273111</v>
      </c>
      <c r="F61" s="17">
        <f>SUM(F62:F64)</f>
        <v>26003.599999999999</v>
      </c>
      <c r="G61" s="9">
        <f>F61/F89*100</f>
        <v>4.4311029908190029</v>
      </c>
      <c r="H61" s="9">
        <f t="shared" si="12"/>
        <v>24.147677088853541</v>
      </c>
      <c r="I61" s="10">
        <f t="shared" si="10"/>
        <v>84.112941572241397</v>
      </c>
    </row>
    <row r="62" spans="1:9" ht="15" customHeight="1" x14ac:dyDescent="0.3">
      <c r="A62" s="3" t="s">
        <v>50</v>
      </c>
      <c r="B62" s="17">
        <v>2114.1</v>
      </c>
      <c r="C62" s="9">
        <f>B62/B89*100</f>
        <v>0.36321678016510989</v>
      </c>
      <c r="D62" s="17">
        <v>14780.9</v>
      </c>
      <c r="E62" s="9">
        <f>D62/D89*100</f>
        <v>2.0901495327499275</v>
      </c>
      <c r="F62" s="17">
        <v>12924.7</v>
      </c>
      <c r="G62" s="9">
        <f>F62/F89*100</f>
        <v>2.202413389893644</v>
      </c>
      <c r="H62" s="9">
        <f t="shared" si="12"/>
        <v>511.35707866231496</v>
      </c>
      <c r="I62" s="10">
        <f t="shared" si="10"/>
        <v>87.441901372717496</v>
      </c>
    </row>
    <row r="63" spans="1:9" ht="15" customHeight="1" x14ac:dyDescent="0.3">
      <c r="A63" s="3" t="s">
        <v>51</v>
      </c>
      <c r="B63" s="17">
        <v>3111</v>
      </c>
      <c r="C63" s="9">
        <f>B63/B89*100</f>
        <v>0.53449099053670912</v>
      </c>
      <c r="D63" s="17">
        <v>1036.9000000000001</v>
      </c>
      <c r="E63" s="9">
        <f>D63/D89*100</f>
        <v>0.14662679880848933</v>
      </c>
      <c r="F63" s="17">
        <v>1036.9000000000001</v>
      </c>
      <c r="G63" s="9">
        <f>F63/F89*100</f>
        <v>0.17669133086112015</v>
      </c>
      <c r="H63" s="9">
        <f t="shared" si="12"/>
        <v>-66.669881067180967</v>
      </c>
      <c r="I63" s="10">
        <f t="shared" si="10"/>
        <v>100</v>
      </c>
    </row>
    <row r="64" spans="1:9" ht="15" customHeight="1" x14ac:dyDescent="0.3">
      <c r="A64" s="3" t="s">
        <v>52</v>
      </c>
      <c r="B64" s="17">
        <v>15720.6</v>
      </c>
      <c r="C64" s="9">
        <f>B64/B89*100</f>
        <v>2.7009061606658276</v>
      </c>
      <c r="D64" s="17">
        <v>15097.3</v>
      </c>
      <c r="E64" s="9">
        <f>D64/D89*100</f>
        <v>2.1348912813688936</v>
      </c>
      <c r="F64" s="17">
        <v>12042</v>
      </c>
      <c r="G64" s="9">
        <f>F64/F89*100</f>
        <v>2.0519982700642383</v>
      </c>
      <c r="H64" s="9">
        <f t="shared" si="12"/>
        <v>-23.399870233960542</v>
      </c>
      <c r="I64" s="10">
        <f t="shared" si="10"/>
        <v>79.762606558788661</v>
      </c>
    </row>
    <row r="65" spans="1:9" ht="15" customHeight="1" x14ac:dyDescent="0.3">
      <c r="A65" s="3" t="s">
        <v>53</v>
      </c>
      <c r="B65" s="17">
        <f>SUM(B66:B71)</f>
        <v>402406.6</v>
      </c>
      <c r="C65" s="9">
        <f>B65/B89*100</f>
        <v>69.13619486740896</v>
      </c>
      <c r="D65" s="17">
        <f>SUM(D66:D71)</f>
        <v>467181</v>
      </c>
      <c r="E65" s="9">
        <f>D65/D89*100</f>
        <v>66.063510940446392</v>
      </c>
      <c r="F65" s="17">
        <f>SUM(F66:F71)</f>
        <v>394667.69999999995</v>
      </c>
      <c r="G65" s="9">
        <f>F65/F89*100</f>
        <v>67.252735230877903</v>
      </c>
      <c r="H65" s="9">
        <f t="shared" si="12"/>
        <v>-1.9231543419019488</v>
      </c>
      <c r="I65" s="10">
        <f t="shared" si="10"/>
        <v>84.478542577716127</v>
      </c>
    </row>
    <row r="66" spans="1:9" ht="15" customHeight="1" x14ac:dyDescent="0.3">
      <c r="A66" s="3" t="s">
        <v>54</v>
      </c>
      <c r="B66" s="17">
        <v>117607</v>
      </c>
      <c r="C66" s="9">
        <f>B66/B89*100</f>
        <v>20.205683678576261</v>
      </c>
      <c r="D66" s="17">
        <v>160645.20000000001</v>
      </c>
      <c r="E66" s="9">
        <f>D66/D89*100</f>
        <v>22.716647140466325</v>
      </c>
      <c r="F66" s="17">
        <v>134351.79999999999</v>
      </c>
      <c r="G66" s="9">
        <f>F66/F89*100</f>
        <v>22.89400939877234</v>
      </c>
      <c r="H66" s="9">
        <f t="shared" si="12"/>
        <v>14.237928014488929</v>
      </c>
      <c r="I66" s="10">
        <f t="shared" ref="I66:I102" si="13">F66/D66*100</f>
        <v>83.632626433905273</v>
      </c>
    </row>
    <row r="67" spans="1:9" ht="15" customHeight="1" x14ac:dyDescent="0.3">
      <c r="A67" s="3" t="s">
        <v>55</v>
      </c>
      <c r="B67" s="17">
        <v>255013</v>
      </c>
      <c r="C67" s="9">
        <f>B67/B89*100</f>
        <v>43.812970417787788</v>
      </c>
      <c r="D67" s="17">
        <v>270351</v>
      </c>
      <c r="E67" s="9">
        <f>D67/D89*100</f>
        <v>38.230014162092679</v>
      </c>
      <c r="F67" s="17">
        <v>231415.8</v>
      </c>
      <c r="G67" s="9">
        <f>F67/F89*100</f>
        <v>39.434049266362045</v>
      </c>
      <c r="H67" s="9">
        <f t="shared" si="12"/>
        <v>-9.2533321830651829</v>
      </c>
      <c r="I67" s="10">
        <f t="shared" si="13"/>
        <v>85.598277794422799</v>
      </c>
    </row>
    <row r="68" spans="1:9" ht="26.25" customHeight="1" x14ac:dyDescent="0.3">
      <c r="A68" s="3" t="s">
        <v>56</v>
      </c>
      <c r="B68" s="17">
        <v>28153.599999999999</v>
      </c>
      <c r="C68" s="9">
        <f>B68/B89*100</f>
        <v>4.8369802478863049</v>
      </c>
      <c r="D68" s="17">
        <v>33856.800000000003</v>
      </c>
      <c r="E68" s="9">
        <f>D68/D89*100</f>
        <v>4.7876499198565554</v>
      </c>
      <c r="F68" s="17">
        <v>27484.1</v>
      </c>
      <c r="G68" s="9">
        <f>F68/F89*100</f>
        <v>4.6833852893433425</v>
      </c>
      <c r="H68" s="9">
        <f t="shared" si="12"/>
        <v>-2.3780262559672707</v>
      </c>
      <c r="I68" s="10">
        <f t="shared" si="13"/>
        <v>81.177488717185312</v>
      </c>
    </row>
    <row r="69" spans="1:9" ht="36.75" customHeight="1" x14ac:dyDescent="0.3">
      <c r="A69" s="3" t="s">
        <v>57</v>
      </c>
      <c r="B69" s="17">
        <v>125.7</v>
      </c>
      <c r="C69" s="9">
        <f>B69/B89*100</f>
        <v>2.1596116203942251E-2</v>
      </c>
      <c r="D69" s="17">
        <v>58</v>
      </c>
      <c r="E69" s="9">
        <f>D69/D89*100</f>
        <v>8.2017111880532175E-3</v>
      </c>
      <c r="F69" s="17">
        <v>25.4</v>
      </c>
      <c r="G69" s="9">
        <f>F69/F89*100</f>
        <v>4.3282474721501119E-3</v>
      </c>
      <c r="H69" s="9">
        <f t="shared" si="12"/>
        <v>-79.793158313444707</v>
      </c>
      <c r="I69" s="10">
        <f t="shared" si="13"/>
        <v>43.793103448275858</v>
      </c>
    </row>
    <row r="70" spans="1:9" ht="15" customHeight="1" x14ac:dyDescent="0.3">
      <c r="A70" s="3" t="s">
        <v>58</v>
      </c>
      <c r="B70" s="17">
        <v>143</v>
      </c>
      <c r="C70" s="9">
        <f>B70/B89*100</f>
        <v>2.4568374042670975E-2</v>
      </c>
      <c r="D70" s="17">
        <v>416.3</v>
      </c>
      <c r="E70" s="9">
        <f>D70/D89*100</f>
        <v>5.8868489096319906E-2</v>
      </c>
      <c r="F70" s="17">
        <v>190.6</v>
      </c>
      <c r="G70" s="9">
        <f>F70/F89*100</f>
        <v>3.2478896385504386E-2</v>
      </c>
      <c r="H70" s="9">
        <f t="shared" si="12"/>
        <v>33.28671328671328</v>
      </c>
      <c r="I70" s="10">
        <f t="shared" si="13"/>
        <v>45.784290175354307</v>
      </c>
    </row>
    <row r="71" spans="1:9" ht="26.25" customHeight="1" x14ac:dyDescent="0.3">
      <c r="A71" s="3" t="s">
        <v>59</v>
      </c>
      <c r="B71" s="17">
        <v>1364.3</v>
      </c>
      <c r="C71" s="9">
        <f>B71/B89*100</f>
        <v>0.23439603291200006</v>
      </c>
      <c r="D71" s="17">
        <v>1853.7</v>
      </c>
      <c r="E71" s="9">
        <f>D71/D89*100</f>
        <v>0.2621295177464526</v>
      </c>
      <c r="F71" s="17">
        <v>1200</v>
      </c>
      <c r="G71" s="9">
        <f>F71/F89*100</f>
        <v>0.20448413254252501</v>
      </c>
      <c r="H71" s="9">
        <f t="shared" si="12"/>
        <v>-12.042805834493876</v>
      </c>
      <c r="I71" s="10">
        <f t="shared" si="13"/>
        <v>64.735394076711444</v>
      </c>
    </row>
    <row r="72" spans="1:9" ht="26.25" customHeight="1" x14ac:dyDescent="0.3">
      <c r="A72" s="3" t="s">
        <v>60</v>
      </c>
      <c r="B72" s="17">
        <f>B73</f>
        <v>31503.8</v>
      </c>
      <c r="C72" s="9">
        <f>B72/B89*100</f>
        <v>5.4125674277307541</v>
      </c>
      <c r="D72" s="17">
        <f>D73</f>
        <v>49776</v>
      </c>
      <c r="E72" s="9">
        <f>D72/D89*100</f>
        <v>7.0387651051127067</v>
      </c>
      <c r="F72" s="17">
        <f>F73</f>
        <v>42908.3</v>
      </c>
      <c r="G72" s="9">
        <f>F72/F89*100</f>
        <v>7.3117220869786879</v>
      </c>
      <c r="H72" s="9">
        <f t="shared" si="12"/>
        <v>36.200394872999453</v>
      </c>
      <c r="I72" s="10">
        <f t="shared" si="13"/>
        <v>86.202788492446174</v>
      </c>
    </row>
    <row r="73" spans="1:9" ht="15" customHeight="1" x14ac:dyDescent="0.3">
      <c r="A73" s="3" t="s">
        <v>61</v>
      </c>
      <c r="B73" s="17">
        <v>31503.8</v>
      </c>
      <c r="C73" s="9">
        <f>B73/B89*100</f>
        <v>5.4125674277307541</v>
      </c>
      <c r="D73" s="17">
        <v>49776</v>
      </c>
      <c r="E73" s="9">
        <f>D73/D89*100</f>
        <v>7.0387651051127067</v>
      </c>
      <c r="F73" s="17">
        <v>42908.3</v>
      </c>
      <c r="G73" s="9">
        <f>F73/F89*100</f>
        <v>7.3117220869786879</v>
      </c>
      <c r="H73" s="9">
        <f t="shared" si="12"/>
        <v>36.200394872999453</v>
      </c>
      <c r="I73" s="10">
        <f t="shared" si="13"/>
        <v>86.202788492446174</v>
      </c>
    </row>
    <row r="74" spans="1:9" ht="15" customHeight="1" x14ac:dyDescent="0.3">
      <c r="A74" s="3" t="s">
        <v>62</v>
      </c>
      <c r="B74" s="17">
        <f>SUM(B75:B78)</f>
        <v>26416.1</v>
      </c>
      <c r="C74" s="9">
        <f>B74/B89*100</f>
        <v>4.5384659129272782</v>
      </c>
      <c r="D74" s="17">
        <f>SUM(D75:D78)</f>
        <v>24246.999999999996</v>
      </c>
      <c r="E74" s="9">
        <f>D74/D89*100</f>
        <v>3.428739503047006</v>
      </c>
      <c r="F74" s="17">
        <f>SUM(F75:F78)</f>
        <v>19736.900000000001</v>
      </c>
      <c r="G74" s="9">
        <f>F74/F89*100</f>
        <v>3.3632357296488018</v>
      </c>
      <c r="H74" s="9">
        <f t="shared" si="12"/>
        <v>-25.284580237052396</v>
      </c>
      <c r="I74" s="10">
        <f t="shared" si="13"/>
        <v>81.399348372994623</v>
      </c>
    </row>
    <row r="75" spans="1:9" ht="15" customHeight="1" x14ac:dyDescent="0.3">
      <c r="A75" s="3" t="s">
        <v>63</v>
      </c>
      <c r="B75" s="17">
        <v>3897.5</v>
      </c>
      <c r="C75" s="9">
        <f>B75/B89*100</f>
        <v>0.66961704777139952</v>
      </c>
      <c r="D75" s="17">
        <v>4285.8</v>
      </c>
      <c r="E75" s="9">
        <f>D75/D89*100</f>
        <v>0.606049893271698</v>
      </c>
      <c r="F75" s="17">
        <v>3872.6</v>
      </c>
      <c r="G75" s="9">
        <f>F75/F89*100</f>
        <v>0.6599043764034852</v>
      </c>
      <c r="H75" s="9">
        <f t="shared" si="12"/>
        <v>-0.63887107119948894</v>
      </c>
      <c r="I75" s="10">
        <f t="shared" si="13"/>
        <v>90.35885948947687</v>
      </c>
    </row>
    <row r="76" spans="1:9" ht="26.25" customHeight="1" x14ac:dyDescent="0.3">
      <c r="A76" s="3" t="s">
        <v>64</v>
      </c>
      <c r="B76" s="17">
        <v>14666.7</v>
      </c>
      <c r="C76" s="9">
        <f>B76/B89*100</f>
        <v>2.5198389620394575</v>
      </c>
      <c r="D76" s="17">
        <v>9809.7999999999993</v>
      </c>
      <c r="E76" s="9">
        <f>D76/D89*100</f>
        <v>1.3871921795269733</v>
      </c>
      <c r="F76" s="17">
        <v>6782.6</v>
      </c>
      <c r="G76" s="9">
        <f>F76/F89*100</f>
        <v>1.1557783978191083</v>
      </c>
      <c r="H76" s="9">
        <f t="shared" si="12"/>
        <v>-53.755105102033859</v>
      </c>
      <c r="I76" s="10">
        <f t="shared" si="13"/>
        <v>69.141063018614048</v>
      </c>
    </row>
    <row r="77" spans="1:9" ht="15" customHeight="1" x14ac:dyDescent="0.3">
      <c r="A77" s="3" t="s">
        <v>65</v>
      </c>
      <c r="B77" s="17">
        <v>6720.4</v>
      </c>
      <c r="C77" s="9">
        <f>B77/B89*100</f>
        <v>1.1546104959186434</v>
      </c>
      <c r="D77" s="17">
        <v>8813.2999999999993</v>
      </c>
      <c r="E77" s="9">
        <f>D77/D89*100</f>
        <v>1.2462782967874038</v>
      </c>
      <c r="F77" s="17">
        <v>8123.8</v>
      </c>
      <c r="G77" s="9">
        <f>F77/F89*100</f>
        <v>1.3843234966241371</v>
      </c>
      <c r="H77" s="9">
        <f t="shared" si="12"/>
        <v>20.882685554431291</v>
      </c>
      <c r="I77" s="10">
        <f t="shared" si="13"/>
        <v>92.176596734480853</v>
      </c>
    </row>
    <row r="78" spans="1:9" ht="26.25" customHeight="1" x14ac:dyDescent="0.3">
      <c r="A78" s="3" t="s">
        <v>66</v>
      </c>
      <c r="B78" s="17">
        <v>1131.5</v>
      </c>
      <c r="C78" s="9">
        <f>B78/B89*100</f>
        <v>0.19439940719777768</v>
      </c>
      <c r="D78" s="17">
        <v>1338.1</v>
      </c>
      <c r="E78" s="9">
        <f>D78/D89*100</f>
        <v>0.18921913346093122</v>
      </c>
      <c r="F78" s="17">
        <v>957.9</v>
      </c>
      <c r="G78" s="9">
        <f>F78/F89*100</f>
        <v>0.16322945880207057</v>
      </c>
      <c r="H78" s="9">
        <f t="shared" si="12"/>
        <v>-15.342465753424662</v>
      </c>
      <c r="I78" s="10">
        <f t="shared" si="13"/>
        <v>71.586577983708239</v>
      </c>
    </row>
    <row r="79" spans="1:9" ht="26.25" customHeight="1" x14ac:dyDescent="0.3">
      <c r="A79" s="3" t="s">
        <v>67</v>
      </c>
      <c r="B79" s="17">
        <f>SUM(B80:B81)</f>
        <v>7585.6</v>
      </c>
      <c r="C79" s="9">
        <f>B79/B89*100</f>
        <v>1.3032577492173774</v>
      </c>
      <c r="D79" s="17">
        <f>SUM(D80:D81)</f>
        <v>8786.5</v>
      </c>
      <c r="E79" s="9">
        <f>D79/D89*100</f>
        <v>1.2424885405832689</v>
      </c>
      <c r="F79" s="17">
        <f>SUM(F80:F81)</f>
        <v>7392.4000000000005</v>
      </c>
      <c r="G79" s="9">
        <f>F79/F89*100</f>
        <v>1.2596904178394681</v>
      </c>
      <c r="H79" s="9">
        <f t="shared" si="12"/>
        <v>-2.546931027209439</v>
      </c>
      <c r="I79" s="10">
        <f t="shared" si="13"/>
        <v>84.133614067034657</v>
      </c>
    </row>
    <row r="80" spans="1:9" ht="15" customHeight="1" x14ac:dyDescent="0.3">
      <c r="A80" s="3" t="s">
        <v>68</v>
      </c>
      <c r="B80" s="17">
        <v>1444.5</v>
      </c>
      <c r="C80" s="9">
        <f>B80/B89*100</f>
        <v>0.2481749391932743</v>
      </c>
      <c r="D80" s="17">
        <v>516.20000000000005</v>
      </c>
      <c r="E80" s="9">
        <f>D80/D89*100</f>
        <v>7.2995229573673645E-2</v>
      </c>
      <c r="F80" s="17">
        <v>426.3</v>
      </c>
      <c r="G80" s="9">
        <f>F80/F89*100</f>
        <v>7.2642988085731997E-2</v>
      </c>
      <c r="H80" s="9">
        <f t="shared" si="12"/>
        <v>-70.48805815160955</v>
      </c>
      <c r="I80" s="10">
        <f t="shared" si="13"/>
        <v>82.584269662921344</v>
      </c>
    </row>
    <row r="81" spans="1:10" ht="15" customHeight="1" x14ac:dyDescent="0.3">
      <c r="A81" s="3" t="s">
        <v>69</v>
      </c>
      <c r="B81" s="17">
        <v>6141.1</v>
      </c>
      <c r="C81" s="9">
        <f>B81/B89*100</f>
        <v>1.055082810024103</v>
      </c>
      <c r="D81" s="17">
        <v>8270.2999999999993</v>
      </c>
      <c r="E81" s="9">
        <f>D81/D89*100</f>
        <v>1.1694933110095953</v>
      </c>
      <c r="F81" s="17">
        <v>6966.1</v>
      </c>
      <c r="G81" s="9">
        <f>F81/F89*100</f>
        <v>1.1870474297537361</v>
      </c>
      <c r="H81" s="9">
        <f t="shared" si="12"/>
        <v>13.434075328524216</v>
      </c>
      <c r="I81" s="10">
        <f t="shared" si="13"/>
        <v>84.230318126307395</v>
      </c>
    </row>
    <row r="82" spans="1:10" ht="26.25" customHeight="1" x14ac:dyDescent="0.3">
      <c r="A82" s="3" t="s">
        <v>70</v>
      </c>
      <c r="B82" s="17">
        <f>B83</f>
        <v>1076.7</v>
      </c>
      <c r="C82" s="9">
        <f>B82/B89*100</f>
        <v>0.18498439392827862</v>
      </c>
      <c r="D82" s="17">
        <f>D83</f>
        <v>1150</v>
      </c>
      <c r="E82" s="9">
        <f>D82/D89*100</f>
        <v>0.16262013562519309</v>
      </c>
      <c r="F82" s="17">
        <f>F83</f>
        <v>1053.8</v>
      </c>
      <c r="G82" s="9">
        <f>F82/F89*100</f>
        <v>0.17957114906109403</v>
      </c>
      <c r="H82" s="9">
        <f t="shared" si="12"/>
        <v>-2.1268691371784172</v>
      </c>
      <c r="I82" s="10">
        <f t="shared" si="13"/>
        <v>91.634782608695659</v>
      </c>
    </row>
    <row r="83" spans="1:10" ht="26.25" customHeight="1" x14ac:dyDescent="0.3">
      <c r="A83" s="3" t="s">
        <v>71</v>
      </c>
      <c r="B83" s="17">
        <v>1076.7</v>
      </c>
      <c r="C83" s="9">
        <f>B83/B89*100</f>
        <v>0.18498439392827862</v>
      </c>
      <c r="D83" s="17">
        <v>1150</v>
      </c>
      <c r="E83" s="9">
        <f>D83/D89*100</f>
        <v>0.16262013562519309</v>
      </c>
      <c r="F83" s="17">
        <v>1053.8</v>
      </c>
      <c r="G83" s="9">
        <f>F83/F89*100</f>
        <v>0.17957114906109403</v>
      </c>
      <c r="H83" s="9">
        <f t="shared" si="12"/>
        <v>-2.1268691371784172</v>
      </c>
      <c r="I83" s="10">
        <f t="shared" si="13"/>
        <v>91.634782608695659</v>
      </c>
    </row>
    <row r="84" spans="1:10" ht="39" customHeight="1" x14ac:dyDescent="0.3">
      <c r="A84" s="3" t="s">
        <v>72</v>
      </c>
      <c r="B84" s="17">
        <f>B85</f>
        <v>56</v>
      </c>
      <c r="C84" s="9">
        <f>B84/B89*100</f>
        <v>9.6211814432837391E-3</v>
      </c>
      <c r="D84" s="17">
        <f>D85</f>
        <v>91</v>
      </c>
      <c r="E84" s="9">
        <f>D84/D89*100</f>
        <v>1.2868202036428326E-2</v>
      </c>
      <c r="F84" s="17">
        <f>F85</f>
        <v>44.8</v>
      </c>
      <c r="G84" s="9">
        <f>F84/F89*100</f>
        <v>7.634074281587599E-3</v>
      </c>
      <c r="H84" s="9">
        <f t="shared" si="12"/>
        <v>-20</v>
      </c>
      <c r="I84" s="10">
        <f t="shared" si="13"/>
        <v>49.230769230769226</v>
      </c>
    </row>
    <row r="85" spans="1:10" ht="39" customHeight="1" x14ac:dyDescent="0.3">
      <c r="A85" s="3" t="s">
        <v>73</v>
      </c>
      <c r="B85" s="17">
        <v>56</v>
      </c>
      <c r="C85" s="9">
        <f>B85/B89*100</f>
        <v>9.6211814432837391E-3</v>
      </c>
      <c r="D85" s="17">
        <v>91</v>
      </c>
      <c r="E85" s="9">
        <f>D85/D89*100</f>
        <v>1.2868202036428326E-2</v>
      </c>
      <c r="F85" s="17">
        <v>44.8</v>
      </c>
      <c r="G85" s="9">
        <f>F85/F89*100</f>
        <v>7.634074281587599E-3</v>
      </c>
      <c r="H85" s="9">
        <f t="shared" si="12"/>
        <v>-20</v>
      </c>
      <c r="I85" s="10">
        <f t="shared" si="13"/>
        <v>49.230769230769226</v>
      </c>
    </row>
    <row r="86" spans="1:10" ht="90" customHeight="1" x14ac:dyDescent="0.3">
      <c r="A86" s="3" t="s">
        <v>74</v>
      </c>
      <c r="B86" s="17">
        <f>SUM(B87:B88)</f>
        <v>0</v>
      </c>
      <c r="C86" s="9">
        <f>B86/B89*100</f>
        <v>0</v>
      </c>
      <c r="D86" s="17">
        <f>SUM(D87:D88)</f>
        <v>1240.5999999999999</v>
      </c>
      <c r="E86" s="9">
        <f>D86/D89*100</f>
        <v>0.17543177413618657</v>
      </c>
      <c r="F86" s="17">
        <f>SUM(F87:F88)</f>
        <v>0</v>
      </c>
      <c r="G86" s="9">
        <f>F86/F89*100</f>
        <v>0</v>
      </c>
      <c r="H86" s="9" t="e">
        <f t="shared" si="12"/>
        <v>#DIV/0!</v>
      </c>
      <c r="I86" s="10">
        <f t="shared" si="13"/>
        <v>0</v>
      </c>
    </row>
    <row r="87" spans="1:10" ht="70.5" customHeight="1" x14ac:dyDescent="0.3">
      <c r="A87" s="3" t="s">
        <v>75</v>
      </c>
      <c r="B87" s="17">
        <v>0</v>
      </c>
      <c r="C87" s="9"/>
      <c r="D87" s="17">
        <v>0</v>
      </c>
      <c r="E87" s="9"/>
      <c r="F87" s="17">
        <v>0</v>
      </c>
      <c r="G87" s="9"/>
      <c r="H87" s="9"/>
      <c r="I87" s="10"/>
    </row>
    <row r="88" spans="1:10" ht="26.25" customHeight="1" x14ac:dyDescent="0.3">
      <c r="A88" s="3" t="s">
        <v>76</v>
      </c>
      <c r="B88" s="17">
        <v>0</v>
      </c>
      <c r="C88" s="9">
        <f>B88/B89*100</f>
        <v>0</v>
      </c>
      <c r="D88" s="17">
        <v>1240.5999999999999</v>
      </c>
      <c r="E88" s="9">
        <f t="shared" ref="E88:G88" si="14">D88/D89*100</f>
        <v>0.17543177413618657</v>
      </c>
      <c r="F88" s="17">
        <v>0</v>
      </c>
      <c r="G88" s="9">
        <f t="shared" si="14"/>
        <v>0</v>
      </c>
      <c r="H88" s="9" t="e">
        <f t="shared" si="12"/>
        <v>#DIV/0!</v>
      </c>
      <c r="I88" s="10">
        <f t="shared" si="13"/>
        <v>0</v>
      </c>
    </row>
    <row r="89" spans="1:10" s="14" customFormat="1" ht="15" customHeight="1" x14ac:dyDescent="0.3">
      <c r="A89" s="12" t="s">
        <v>77</v>
      </c>
      <c r="B89" s="16">
        <f>B43+B52+B54+B57+B61+B65+B72+B74+B79+B82+B84+B86</f>
        <v>582049.09999999986</v>
      </c>
      <c r="C89" s="13">
        <f>C43+C52+C54+C57+C61+C65+C72+C74+C79+C82+C84+C86</f>
        <v>100</v>
      </c>
      <c r="D89" s="16">
        <f>D43+D52+D54+D57+D61+D65+D72+D74+D79+D82+D84+D86</f>
        <v>707169.5</v>
      </c>
      <c r="E89" s="13"/>
      <c r="F89" s="16">
        <f>F43+F52+F54+F57+F61+F65+F72+F74+F79+F82+F84+F86</f>
        <v>586842.60000000009</v>
      </c>
      <c r="G89" s="13"/>
      <c r="H89" s="9">
        <f t="shared" si="12"/>
        <v>0.82355595086399092</v>
      </c>
      <c r="I89" s="10">
        <f t="shared" si="13"/>
        <v>82.984715828383443</v>
      </c>
    </row>
    <row r="90" spans="1:10" ht="115.5" customHeight="1" x14ac:dyDescent="0.3">
      <c r="A90" s="3" t="s">
        <v>78</v>
      </c>
      <c r="B90" s="17">
        <v>173804.79999999999</v>
      </c>
      <c r="C90" s="9">
        <f>B90/B89*100</f>
        <v>29.860848509172172</v>
      </c>
      <c r="D90" s="17">
        <v>238441.7</v>
      </c>
      <c r="E90" s="9">
        <f t="shared" ref="E90:G90" si="15">D90/D89*100</f>
        <v>33.717757906697052</v>
      </c>
      <c r="F90" s="17">
        <v>201200.6</v>
      </c>
      <c r="G90" s="9">
        <f t="shared" si="15"/>
        <v>34.285275131696295</v>
      </c>
      <c r="H90" s="9">
        <f t="shared" si="12"/>
        <v>15.762395514968517</v>
      </c>
      <c r="I90" s="10">
        <f t="shared" si="13"/>
        <v>84.381465154794654</v>
      </c>
      <c r="J90" s="18"/>
    </row>
    <row r="91" spans="1:10" ht="51.75" customHeight="1" x14ac:dyDescent="0.3">
      <c r="A91" s="3" t="s">
        <v>79</v>
      </c>
      <c r="B91" s="17">
        <v>140308.29999999999</v>
      </c>
      <c r="C91" s="9">
        <f>B91/B89*100</f>
        <v>24.105921648190854</v>
      </c>
      <c r="D91" s="17">
        <v>106970.4</v>
      </c>
      <c r="E91" s="9">
        <f t="shared" ref="E91:G91" si="16">D91/D89*100</f>
        <v>15.126557352940138</v>
      </c>
      <c r="F91" s="17">
        <v>80250.899999999994</v>
      </c>
      <c r="G91" s="9">
        <f t="shared" si="16"/>
        <v>13.675029726880766</v>
      </c>
      <c r="H91" s="9">
        <f t="shared" si="12"/>
        <v>-42.803882592833062</v>
      </c>
      <c r="I91" s="10">
        <f t="shared" si="13"/>
        <v>75.021594758923953</v>
      </c>
    </row>
    <row r="92" spans="1:10" ht="26.25" customHeight="1" x14ac:dyDescent="0.3">
      <c r="A92" s="3" t="s">
        <v>80</v>
      </c>
      <c r="B92" s="17">
        <v>15879.6</v>
      </c>
      <c r="C92" s="9">
        <f>B92/B89*100</f>
        <v>2.7282234436922943</v>
      </c>
      <c r="D92" s="17">
        <v>9474.9</v>
      </c>
      <c r="E92" s="9">
        <f t="shared" ref="E92:G92" si="17">D92/D89*100</f>
        <v>1.3398343678566453</v>
      </c>
      <c r="F92" s="17">
        <v>7893.9</v>
      </c>
      <c r="G92" s="9">
        <f t="shared" si="17"/>
        <v>1.345147744897865</v>
      </c>
      <c r="H92" s="9">
        <f t="shared" si="12"/>
        <v>-50.289050102017683</v>
      </c>
      <c r="I92" s="10">
        <f t="shared" si="13"/>
        <v>83.313808061298801</v>
      </c>
    </row>
    <row r="93" spans="1:10" ht="51.75" customHeight="1" x14ac:dyDescent="0.3">
      <c r="A93" s="3" t="s">
        <v>81</v>
      </c>
      <c r="B93" s="17">
        <v>3248.7</v>
      </c>
      <c r="C93" s="9">
        <f>B93/B89*100</f>
        <v>0.55814878847849791</v>
      </c>
      <c r="D93" s="17">
        <v>16165.4</v>
      </c>
      <c r="E93" s="9">
        <f t="shared" ref="E93:G93" si="18">D93/D89*100</f>
        <v>2.2859300351613014</v>
      </c>
      <c r="F93" s="17">
        <v>14855.4</v>
      </c>
      <c r="G93" s="9">
        <f t="shared" si="18"/>
        <v>2.5314113188101879</v>
      </c>
      <c r="H93" s="9">
        <f t="shared" si="12"/>
        <v>357.2721396250808</v>
      </c>
      <c r="I93" s="10">
        <f t="shared" si="13"/>
        <v>91.896272285251214</v>
      </c>
    </row>
    <row r="94" spans="1:10" ht="15" customHeight="1" x14ac:dyDescent="0.3">
      <c r="A94" s="3" t="s">
        <v>82</v>
      </c>
      <c r="B94" s="17">
        <v>0</v>
      </c>
      <c r="C94" s="9">
        <f>B94/B89*100</f>
        <v>0</v>
      </c>
      <c r="D94" s="17">
        <v>1240.5999999999999</v>
      </c>
      <c r="E94" s="9">
        <f t="shared" ref="E94:G94" si="19">D94/D89*100</f>
        <v>0.17543177413618657</v>
      </c>
      <c r="F94" s="17">
        <v>0</v>
      </c>
      <c r="G94" s="9">
        <f t="shared" si="19"/>
        <v>0</v>
      </c>
      <c r="H94" s="9" t="e">
        <f t="shared" si="12"/>
        <v>#DIV/0!</v>
      </c>
      <c r="I94" s="10">
        <f t="shared" si="13"/>
        <v>0</v>
      </c>
      <c r="J94" s="18"/>
    </row>
    <row r="95" spans="1:10" ht="51.75" customHeight="1" x14ac:dyDescent="0.3">
      <c r="A95" s="3" t="s">
        <v>83</v>
      </c>
      <c r="B95" s="17">
        <v>242961</v>
      </c>
      <c r="C95" s="9">
        <f>B95/B89*100</f>
        <v>41.742354725743937</v>
      </c>
      <c r="D95" s="17">
        <v>330790.2</v>
      </c>
      <c r="E95" s="9">
        <f t="shared" ref="E95:G95" si="20">D95/D89*100</f>
        <v>46.776649728247612</v>
      </c>
      <c r="F95" s="17">
        <v>279351.7</v>
      </c>
      <c r="G95" s="9">
        <f t="shared" si="20"/>
        <v>47.602491707316403</v>
      </c>
      <c r="H95" s="9">
        <f t="shared" si="12"/>
        <v>14.978000584455955</v>
      </c>
      <c r="I95" s="10">
        <f t="shared" si="13"/>
        <v>84.449811391026699</v>
      </c>
    </row>
    <row r="96" spans="1:10" ht="42" customHeight="1" x14ac:dyDescent="0.3">
      <c r="A96" s="3" t="s">
        <v>84</v>
      </c>
      <c r="B96" s="17">
        <v>56</v>
      </c>
      <c r="C96" s="9">
        <f>B96/B89*100</f>
        <v>9.6211814432837391E-3</v>
      </c>
      <c r="D96" s="17">
        <v>91</v>
      </c>
      <c r="E96" s="9">
        <f t="shared" ref="E96:G96" si="21">D96/D89*100</f>
        <v>1.2868202036428326E-2</v>
      </c>
      <c r="F96" s="17">
        <v>44.8</v>
      </c>
      <c r="G96" s="9">
        <f t="shared" si="21"/>
        <v>7.634074281587599E-3</v>
      </c>
      <c r="H96" s="9">
        <f t="shared" si="12"/>
        <v>-20</v>
      </c>
      <c r="I96" s="10">
        <f t="shared" si="13"/>
        <v>49.230769230769226</v>
      </c>
    </row>
    <row r="97" spans="1:9" ht="15" customHeight="1" x14ac:dyDescent="0.3">
      <c r="A97" s="3" t="s">
        <v>85</v>
      </c>
      <c r="B97" s="17">
        <f>SUM(B98:B102)</f>
        <v>5790.7</v>
      </c>
      <c r="C97" s="9">
        <f>B97/B89*100</f>
        <v>0.99488170327898473</v>
      </c>
      <c r="D97" s="17">
        <f>SUM(D98:D102)</f>
        <v>3995.3</v>
      </c>
      <c r="E97" s="9">
        <f t="shared" ref="E97:G97" si="22">D97/D89*100</f>
        <v>0.56497063292463834</v>
      </c>
      <c r="F97" s="17">
        <f>SUM(F98:F102)</f>
        <v>3245.3</v>
      </c>
      <c r="G97" s="9">
        <f t="shared" si="22"/>
        <v>0.55301029611688035</v>
      </c>
      <c r="H97" s="9">
        <f t="shared" si="12"/>
        <v>-43.956689174020404</v>
      </c>
      <c r="I97" s="10">
        <f t="shared" si="13"/>
        <v>81.227942832828575</v>
      </c>
    </row>
    <row r="98" spans="1:9" ht="77.25" customHeight="1" x14ac:dyDescent="0.3">
      <c r="A98" s="3" t="s">
        <v>86</v>
      </c>
      <c r="B98" s="17">
        <v>441</v>
      </c>
      <c r="C98" s="9">
        <f>B98/B89*100</f>
        <v>7.5766803865859447E-2</v>
      </c>
      <c r="D98" s="17">
        <v>1000</v>
      </c>
      <c r="E98" s="9">
        <f t="shared" ref="E98:G98" si="23">D98/D89*100</f>
        <v>0.14140881358712443</v>
      </c>
      <c r="F98" s="17">
        <v>1000</v>
      </c>
      <c r="G98" s="9">
        <f t="shared" si="23"/>
        <v>0.17040344378543751</v>
      </c>
      <c r="H98" s="9">
        <f t="shared" si="12"/>
        <v>126.75736961451247</v>
      </c>
      <c r="I98" s="10">
        <f t="shared" si="13"/>
        <v>100</v>
      </c>
    </row>
    <row r="99" spans="1:9" ht="15" customHeight="1" x14ac:dyDescent="0.3">
      <c r="A99" s="3" t="s">
        <v>87</v>
      </c>
      <c r="B99" s="17">
        <v>1139</v>
      </c>
      <c r="C99" s="9">
        <f>B99/B89*100</f>
        <v>0.19568795828393176</v>
      </c>
      <c r="D99" s="17">
        <v>1723</v>
      </c>
      <c r="E99" s="9">
        <f>D99/D89*100</f>
        <v>0.2436473858106154</v>
      </c>
      <c r="F99" s="17">
        <v>1722.9</v>
      </c>
      <c r="G99" s="9">
        <f>F99/F89*100</f>
        <v>0.29358809329793029</v>
      </c>
      <c r="H99" s="9">
        <f t="shared" si="12"/>
        <v>51.264266900790176</v>
      </c>
      <c r="I99" s="10">
        <f t="shared" si="13"/>
        <v>99.994196169471863</v>
      </c>
    </row>
    <row r="100" spans="1:9" ht="26.25" customHeight="1" x14ac:dyDescent="0.3">
      <c r="A100" s="3" t="s">
        <v>88</v>
      </c>
      <c r="B100" s="17">
        <v>1562</v>
      </c>
      <c r="C100" s="9">
        <f>B100/B89*100</f>
        <v>0.26836223954302141</v>
      </c>
      <c r="D100" s="17">
        <v>582.29999999999995</v>
      </c>
      <c r="E100" s="9">
        <f>D100/D89*100</f>
        <v>8.2342352151782552E-2</v>
      </c>
      <c r="F100" s="17">
        <v>522.4</v>
      </c>
      <c r="G100" s="9">
        <f>F100/F89*100</f>
        <v>8.9018759033512543E-2</v>
      </c>
      <c r="H100" s="9">
        <f t="shared" si="12"/>
        <v>-66.555697823303461</v>
      </c>
      <c r="I100" s="10">
        <f t="shared" si="13"/>
        <v>89.713206251073331</v>
      </c>
    </row>
    <row r="101" spans="1:9" ht="15" customHeight="1" x14ac:dyDescent="0.3">
      <c r="A101" s="3" t="s">
        <v>89</v>
      </c>
      <c r="B101" s="17">
        <v>0</v>
      </c>
      <c r="C101" s="9">
        <f>B101/B89*100</f>
        <v>0</v>
      </c>
      <c r="D101" s="17">
        <v>690</v>
      </c>
      <c r="E101" s="9">
        <f>D101/D89*100</f>
        <v>9.7572081375115874E-2</v>
      </c>
      <c r="F101" s="17">
        <v>0</v>
      </c>
      <c r="G101" s="9">
        <f>F101/F89*100</f>
        <v>0</v>
      </c>
      <c r="H101" s="9" t="e">
        <f t="shared" si="12"/>
        <v>#DIV/0!</v>
      </c>
      <c r="I101" s="10">
        <f t="shared" si="13"/>
        <v>0</v>
      </c>
    </row>
    <row r="102" spans="1:9" ht="15" customHeight="1" x14ac:dyDescent="0.3">
      <c r="A102" s="3" t="s">
        <v>90</v>
      </c>
      <c r="B102" s="17">
        <v>2648.7</v>
      </c>
      <c r="C102" s="9">
        <f>B102/B89*100</f>
        <v>0.45506470158617213</v>
      </c>
      <c r="D102" s="17">
        <v>0</v>
      </c>
      <c r="E102" s="9">
        <f>D102/D89*100</f>
        <v>0</v>
      </c>
      <c r="F102" s="17">
        <v>0</v>
      </c>
      <c r="G102" s="9">
        <f>F102/F89*100</f>
        <v>0</v>
      </c>
      <c r="H102" s="9">
        <f t="shared" si="12"/>
        <v>-100</v>
      </c>
      <c r="I102" s="10" t="e">
        <f t="shared" si="13"/>
        <v>#DIV/0!</v>
      </c>
    </row>
    <row r="103" spans="1:9" ht="26.25" customHeight="1" x14ac:dyDescent="0.3">
      <c r="A103" s="3" t="s">
        <v>91</v>
      </c>
      <c r="B103" s="17">
        <f>B42-B89</f>
        <v>38179.90000000014</v>
      </c>
      <c r="C103" s="9"/>
      <c r="D103" s="17">
        <f>D42-D89</f>
        <v>-11382.5</v>
      </c>
      <c r="E103" s="9"/>
      <c r="F103" s="17">
        <f>F42-F89</f>
        <v>24712.399999999907</v>
      </c>
      <c r="G103" s="9"/>
      <c r="H103" s="9"/>
      <c r="I103" s="9"/>
    </row>
    <row r="104" spans="1:9" x14ac:dyDescent="0.3">
      <c r="A104" s="27" t="s">
        <v>92</v>
      </c>
      <c r="B104" s="28"/>
      <c r="C104" s="28"/>
      <c r="D104" s="28"/>
      <c r="E104" s="28"/>
      <c r="F104" s="28"/>
      <c r="G104" s="28"/>
      <c r="H104" s="28"/>
      <c r="I104" s="29"/>
    </row>
    <row r="105" spans="1:9" ht="64.5" customHeight="1" x14ac:dyDescent="0.3">
      <c r="A105" s="3" t="s">
        <v>93</v>
      </c>
      <c r="B105" s="8"/>
      <c r="C105" s="8"/>
      <c r="D105" s="8"/>
      <c r="E105" s="8"/>
      <c r="F105" s="8"/>
      <c r="G105" s="8"/>
      <c r="H105" s="8"/>
      <c r="I105" s="8"/>
    </row>
    <row r="106" spans="1:9" ht="39" customHeight="1" x14ac:dyDescent="0.3">
      <c r="A106" s="3" t="s">
        <v>94</v>
      </c>
      <c r="B106" s="8"/>
      <c r="C106" s="8"/>
      <c r="D106" s="21">
        <v>0</v>
      </c>
      <c r="E106" s="21"/>
      <c r="F106" s="21"/>
      <c r="G106" s="8"/>
      <c r="H106" s="8"/>
      <c r="I106" s="8"/>
    </row>
    <row r="107" spans="1:9" ht="39" customHeight="1" x14ac:dyDescent="0.3">
      <c r="A107" s="3" t="s">
        <v>95</v>
      </c>
      <c r="B107" s="8">
        <v>-8136</v>
      </c>
      <c r="C107" s="8"/>
      <c r="D107" s="21"/>
      <c r="E107" s="21"/>
      <c r="F107" s="21"/>
      <c r="G107" s="8"/>
      <c r="H107" s="8"/>
      <c r="I107" s="8"/>
    </row>
    <row r="108" spans="1:9" ht="39" customHeight="1" x14ac:dyDescent="0.3">
      <c r="A108" s="3" t="s">
        <v>96</v>
      </c>
      <c r="B108" s="8"/>
      <c r="C108" s="8"/>
      <c r="D108" s="21"/>
      <c r="E108" s="21"/>
      <c r="F108" s="21"/>
      <c r="G108" s="8"/>
      <c r="H108" s="8"/>
      <c r="I108" s="8"/>
    </row>
    <row r="109" spans="1:9" ht="51.75" customHeight="1" x14ac:dyDescent="0.3">
      <c r="A109" s="3" t="s">
        <v>97</v>
      </c>
      <c r="B109" s="8"/>
      <c r="C109" s="8"/>
      <c r="D109" s="21"/>
      <c r="E109" s="21"/>
      <c r="F109" s="21"/>
      <c r="G109" s="8"/>
      <c r="H109" s="8"/>
      <c r="I109" s="8"/>
    </row>
    <row r="110" spans="1:9" ht="51.75" customHeight="1" x14ac:dyDescent="0.3">
      <c r="A110" s="3" t="s">
        <v>98</v>
      </c>
      <c r="B110" s="8"/>
      <c r="C110" s="8"/>
      <c r="D110" s="21"/>
      <c r="E110" s="21"/>
      <c r="F110" s="21"/>
      <c r="G110" s="8"/>
      <c r="H110" s="8"/>
      <c r="I110" s="8"/>
    </row>
    <row r="111" spans="1:9" ht="39" customHeight="1" x14ac:dyDescent="0.3">
      <c r="A111" s="3" t="s">
        <v>99</v>
      </c>
      <c r="B111" s="8"/>
      <c r="C111" s="8"/>
      <c r="D111" s="21"/>
      <c r="E111" s="21"/>
      <c r="F111" s="21"/>
      <c r="G111" s="8"/>
      <c r="H111" s="8"/>
      <c r="I111" s="8"/>
    </row>
    <row r="112" spans="1:9" ht="39" customHeight="1" x14ac:dyDescent="0.3">
      <c r="A112" s="3" t="s">
        <v>100</v>
      </c>
      <c r="B112" s="8">
        <v>-30045</v>
      </c>
      <c r="C112" s="8"/>
      <c r="D112" s="21">
        <v>9554</v>
      </c>
      <c r="E112" s="21"/>
      <c r="F112" s="21">
        <v>-24713</v>
      </c>
      <c r="G112" s="8"/>
      <c r="H112" s="8"/>
      <c r="I112" s="8"/>
    </row>
    <row r="113" spans="1:9" ht="39" customHeight="1" x14ac:dyDescent="0.3">
      <c r="A113" s="3" t="s">
        <v>101</v>
      </c>
      <c r="B113" s="7">
        <f t="shared" ref="B113" si="24">SUM(B105:B112)</f>
        <v>-38181</v>
      </c>
      <c r="C113" s="7"/>
      <c r="D113" s="22">
        <f t="shared" ref="D113:F113" si="25">SUM(D105:D112)</f>
        <v>9554</v>
      </c>
      <c r="E113" s="22"/>
      <c r="F113" s="22">
        <f t="shared" si="25"/>
        <v>-24713</v>
      </c>
      <c r="G113" s="8"/>
      <c r="H113" s="8"/>
      <c r="I113" s="8"/>
    </row>
    <row r="114" spans="1:9" x14ac:dyDescent="0.3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3">
      <c r="A115" s="1"/>
      <c r="B115" s="1"/>
      <c r="C115" s="1"/>
      <c r="D115" s="6"/>
      <c r="E115" s="1"/>
      <c r="F115" s="1"/>
      <c r="G115" s="1"/>
      <c r="H115" s="1"/>
      <c r="I115" s="1"/>
    </row>
  </sheetData>
  <autoFilter ref="A6:I113" xr:uid="{00000000-0009-0000-0000-000000000000}"/>
  <mergeCells count="3">
    <mergeCell ref="A2:I2"/>
    <mergeCell ref="A7:I7"/>
    <mergeCell ref="A104:I104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2024-12-10T06:54:12Z</dcterms:modified>
</cp:coreProperties>
</file>