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консолидированного бюджета\"/>
    </mc:Choice>
  </mc:AlternateContent>
  <xr:revisionPtr revIDLastSave="0" documentId="13_ncr:1_{7B267113-B2ED-41A5-A26C-B28022147B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F25" i="1" l="1"/>
  <c r="B113" i="1"/>
  <c r="B33" i="1"/>
  <c r="B32" i="1" s="1"/>
  <c r="B31" i="1" s="1"/>
  <c r="B25" i="1"/>
  <c r="B19" i="1"/>
  <c r="B14" i="1"/>
  <c r="B12" i="1"/>
  <c r="B11" i="1" s="1"/>
  <c r="B9" i="1"/>
  <c r="B8" i="1" s="1"/>
  <c r="B42" i="1" s="1"/>
  <c r="D86" i="1" l="1"/>
  <c r="F19" i="1" l="1"/>
  <c r="F12" i="1" l="1"/>
  <c r="B61" i="1" l="1"/>
  <c r="B82" i="1"/>
  <c r="D113" i="1" l="1"/>
  <c r="F113" i="1"/>
  <c r="C25" i="1"/>
  <c r="C11" i="1"/>
  <c r="C40" i="1"/>
  <c r="C36" i="1"/>
  <c r="C32" i="1"/>
  <c r="C27" i="1"/>
  <c r="C22" i="1"/>
  <c r="C18" i="1"/>
  <c r="C14" i="1"/>
  <c r="C12" i="1"/>
  <c r="C9" i="1"/>
  <c r="I41" i="1"/>
  <c r="H41" i="1"/>
  <c r="I37" i="1"/>
  <c r="H37" i="1"/>
  <c r="I36" i="1"/>
  <c r="I34" i="1"/>
  <c r="H34" i="1"/>
  <c r="F33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D25" i="1"/>
  <c r="I24" i="1"/>
  <c r="H24" i="1"/>
  <c r="I22" i="1"/>
  <c r="H22" i="1"/>
  <c r="D19" i="1"/>
  <c r="I18" i="1"/>
  <c r="H18" i="1"/>
  <c r="I17" i="1"/>
  <c r="H16" i="1"/>
  <c r="I15" i="1"/>
  <c r="H15" i="1"/>
  <c r="F14" i="1"/>
  <c r="D14" i="1"/>
  <c r="I13" i="1"/>
  <c r="H13" i="1"/>
  <c r="D12" i="1"/>
  <c r="D11" i="1" s="1"/>
  <c r="I10" i="1"/>
  <c r="H10" i="1"/>
  <c r="F9" i="1"/>
  <c r="D9" i="1"/>
  <c r="C10" i="1" l="1"/>
  <c r="C15" i="1"/>
  <c r="C19" i="1"/>
  <c r="C23" i="1"/>
  <c r="C28" i="1"/>
  <c r="C33" i="1"/>
  <c r="C37" i="1"/>
  <c r="C41" i="1"/>
  <c r="C16" i="1"/>
  <c r="C20" i="1"/>
  <c r="C24" i="1"/>
  <c r="C29" i="1"/>
  <c r="C34" i="1"/>
  <c r="C38" i="1"/>
  <c r="C8" i="1"/>
  <c r="C13" i="1"/>
  <c r="C17" i="1"/>
  <c r="C21" i="1"/>
  <c r="C26" i="1"/>
  <c r="C30" i="1"/>
  <c r="C35" i="1"/>
  <c r="C39" i="1"/>
  <c r="C31" i="1"/>
  <c r="C42" i="1" s="1"/>
  <c r="I32" i="1"/>
  <c r="I12" i="1"/>
  <c r="H14" i="1"/>
  <c r="I14" i="1"/>
  <c r="H9" i="1"/>
  <c r="I9" i="1"/>
  <c r="F11" i="1"/>
  <c r="I11" i="1" s="1"/>
  <c r="H31" i="1"/>
  <c r="H32" i="1"/>
  <c r="H33" i="1"/>
  <c r="H11" i="1"/>
  <c r="H12" i="1"/>
  <c r="I31" i="1"/>
  <c r="I33" i="1"/>
  <c r="I25" i="1"/>
  <c r="D8" i="1"/>
  <c r="D54" i="1"/>
  <c r="F54" i="1"/>
  <c r="I55" i="1"/>
  <c r="H55" i="1"/>
  <c r="F8" i="1" l="1"/>
  <c r="F42" i="1" s="1"/>
  <c r="G8" i="1" s="1"/>
  <c r="D42" i="1"/>
  <c r="F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D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H8" i="1" l="1"/>
  <c r="H42" i="1" s="1"/>
  <c r="I8" i="1"/>
  <c r="I42" i="1" s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H82" i="1"/>
  <c r="B79" i="1"/>
  <c r="H79" i="1" s="1"/>
  <c r="B74" i="1"/>
  <c r="H74" i="1" s="1"/>
  <c r="B72" i="1"/>
  <c r="H72" i="1" s="1"/>
  <c r="B65" i="1"/>
  <c r="H65" i="1" s="1"/>
  <c r="H61" i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<sst xmlns="http://schemas.openxmlformats.org/spreadsheetml/2006/main" count="120" uniqueCount="118">
  <si>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</si>
  <si>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</si>
  <si>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</si>
  <si>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</si>
  <si>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</si>
  <si>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</si>
  <si>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</si>
  <si>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</si>
  <si>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</si>
  <si>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</si>
  <si>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</si>
  <si>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</si>
  <si>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</si>
  <si>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</si>
  <si>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</si>
  <si>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</si>
  <si>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</si>
  <si>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</si>
  <si>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</si>
  <si>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</si>
  <si>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</si>
  <si>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</si>
  <si>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</si>
  <si>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</si>
  <si>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</si>
  <si>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</si>
  <si>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</si>
  <si>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</si>
  <si>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</si>
  <si>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</si>
  <si>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</si>
  <si>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</si>
  <si>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</si>
  <si>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</si>
  <si>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</si>
  <si>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</si>
  <si>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</si>
  <si>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</si>
  <si>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</si>
  <si>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</si>
  <si>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</si>
  <si>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</si>
  <si>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</si>
  <si>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</si>
  <si>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</si>
  <si>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</si>
  <si>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</si>
  <si>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</si>
  <si>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</si>
  <si>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</si>
  <si>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</si>
  <si>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</si>
  <si>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</si>
  <si>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</si>
  <si>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</si>
  <si>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</si>
  <si>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</si>
  <si>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</si>
  <si>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</si>
  <si>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</si>
  <si>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</si>
  <si>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</si>
  <si>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</si>
  <si>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</si>
  <si>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</si>
  <si>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</si>
  <si>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</si>
  <si>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</si>
  <si>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</si>
  <si>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</si>
  <si>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</si>
  <si>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</si>
  <si>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</si>
  <si>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</si>
  <si>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</si>
  <si>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</si>
  <si>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</si>
  <si>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</si>
  <si>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</si>
  <si>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</si>
  <si>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</si>
  <si>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</si>
  <si>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</si>
  <si>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</si>
  <si>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</si>
  <si>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</si>
  <si>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</si>
  <si>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</si>
  <si>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</si>
  <si>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</si>
  <si>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</si>
  <si>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</si>
  <si>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</si>
  <si>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</si>
  <si>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</si>
  <si>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</si>
  <si>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</si>
  <si>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</si>
  <si>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</si>
  <si>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</si>
  <si>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</si>
  <si>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</si>
  <si>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</si>
  <si>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</si>
  <si>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</si>
  <si>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</si>
  <si>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</si>
  <si>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</si>
  <si>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</si>
  <si>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</si>
  <si>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</si>
  <si>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</si>
  <si>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</si>
  <si>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</si>
  <si>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январь-август 2024 года</t>
  </si>
  <si>
    <t>Факт на 01.09 .2023 (отчетный) год</t>
  </si>
  <si>
    <t>План на 2024 год по состоянию на 01.09.2024 (текущий) год</t>
  </si>
  <si>
    <t>Факт на 01.09.2024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</si>
</sst>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89" workbookViewId="0">
      <selection activeCell="F91" sqref="F9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23" t="s">
        <v>114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11" t="s">
        <v>115</v>
      </c>
      <c r="C5" s="11" t="s">
        <v>2</v>
      </c>
      <c r="D5" s="11" t="s">
        <v>116</v>
      </c>
      <c r="E5" s="2" t="s">
        <v>2</v>
      </c>
      <c r="F5" s="11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25">
      <c r="A8" s="3" t="s">
        <v>8</v>
      </c>
      <c r="B8" s="15">
        <f t="shared" ref="B8" si="0">B9+B11+B14+B19+B22+B23+B24+B25+B27+B28+B29+B30</f>
        <v>132131</v>
      </c>
      <c r="C8" s="15">
        <f>B8/B42*100</f>
        <v>30.537105086782685</v>
      </c>
      <c r="D8" s="15">
        <f>D9+D11+D14+D19+D22+D23+D24+D25+D27+D28+D29+D30</f>
        <v>236987</v>
      </c>
      <c r="E8" s="15">
        <f>D8/D42*100</f>
        <v>37.431076447295894</v>
      </c>
      <c r="F8" s="15">
        <f t="shared" ref="F8" si="1">F9+F11+F14+F19+F22+F23+F24+F25+F27+F28+F29+F30</f>
        <v>153322</v>
      </c>
      <c r="G8" s="10">
        <f>F8/F42*100</f>
        <v>37.342419577966993</v>
      </c>
      <c r="H8" s="10">
        <f>F8/B8*100-100</f>
        <v>16.037871506308136</v>
      </c>
      <c r="I8" s="10">
        <f>F8/D8*100</f>
        <v>64.696375750568606</v>
      </c>
    </row>
    <row r="9" spans="1:9" ht="26.25" customHeight="1" x14ac:dyDescent="0.25">
      <c r="A9" s="3" t="s">
        <v>9</v>
      </c>
      <c r="B9" s="15">
        <f>B10</f>
        <v>84397</v>
      </c>
      <c r="C9" s="15">
        <f>B9/B42*100</f>
        <v>19.505188472116295</v>
      </c>
      <c r="D9" s="15">
        <f>D10</f>
        <v>146099</v>
      </c>
      <c r="E9" s="15">
        <f>D9/D42*100</f>
        <v>23.075708110037606</v>
      </c>
      <c r="F9" s="15">
        <f>F10</f>
        <v>98572</v>
      </c>
      <c r="G9" s="10">
        <f>F9/F42*100</f>
        <v>24.007754807785982</v>
      </c>
      <c r="H9" s="10">
        <f t="shared" ref="H9:H41" si="2">F9/B9*100-100</f>
        <v>16.795620697418158</v>
      </c>
      <c r="I9" s="10">
        <f t="shared" ref="I9:I41" si="3">F9/D9*100</f>
        <v>67.469318749614999</v>
      </c>
    </row>
    <row r="10" spans="1:9" ht="25.5" customHeight="1" x14ac:dyDescent="0.25">
      <c r="A10" s="3" t="s">
        <v>10</v>
      </c>
      <c r="B10" s="15">
        <v>84397</v>
      </c>
      <c r="C10" s="15">
        <f>B10/B42*100</f>
        <v>19.505188472116295</v>
      </c>
      <c r="D10" s="15">
        <v>146099</v>
      </c>
      <c r="E10" s="15">
        <f>D10/D42*100</f>
        <v>23.075708110037606</v>
      </c>
      <c r="F10" s="15">
        <v>98572</v>
      </c>
      <c r="G10" s="10">
        <f>F10/F42*100</f>
        <v>24.007754807785982</v>
      </c>
      <c r="H10" s="10">
        <f t="shared" si="2"/>
        <v>16.795620697418158</v>
      </c>
      <c r="I10" s="10">
        <f t="shared" si="3"/>
        <v>67.469318749614999</v>
      </c>
    </row>
    <row r="11" spans="1:9" ht="48" customHeight="1" x14ac:dyDescent="0.25">
      <c r="A11" s="3" t="s">
        <v>11</v>
      </c>
      <c r="B11" s="15">
        <f>B12</f>
        <v>18284</v>
      </c>
      <c r="C11" s="15" t="e">
        <f>B11/B2*100</f>
        <v>#DIV/0!</v>
      </c>
      <c r="D11" s="15">
        <f>D12</f>
        <v>28009</v>
      </c>
      <c r="E11" s="15">
        <f>D11/D42*100</f>
        <v>4.423900974366993</v>
      </c>
      <c r="F11" s="15">
        <f>F12</f>
        <v>19787</v>
      </c>
      <c r="G11" s="10">
        <f>F11/F42*100</f>
        <v>4.8192330923757378</v>
      </c>
      <c r="H11" s="10">
        <f t="shared" si="2"/>
        <v>8.2203019033034224</v>
      </c>
      <c r="I11" s="10">
        <f t="shared" si="3"/>
        <v>70.645149773287159</v>
      </c>
    </row>
    <row r="12" spans="1:9" ht="64.5" customHeight="1" x14ac:dyDescent="0.25">
      <c r="A12" s="3" t="s">
        <v>12</v>
      </c>
      <c r="B12" s="15">
        <f>B13</f>
        <v>18284</v>
      </c>
      <c r="C12" s="15">
        <f>B12/B42*100</f>
        <v>4.2256580923987155</v>
      </c>
      <c r="D12" s="15">
        <f>D13</f>
        <v>28009</v>
      </c>
      <c r="E12" s="15">
        <f>D12/D42*100</f>
        <v>4.423900974366993</v>
      </c>
      <c r="F12" s="15">
        <f>F13</f>
        <v>19787</v>
      </c>
      <c r="G12" s="10">
        <f>F12/F42*100</f>
        <v>4.8192330923757378</v>
      </c>
      <c r="H12" s="10">
        <f t="shared" si="2"/>
        <v>8.2203019033034224</v>
      </c>
      <c r="I12" s="10">
        <f t="shared" si="3"/>
        <v>70.645149773287159</v>
      </c>
    </row>
    <row r="13" spans="1:9" ht="26.25" customHeight="1" x14ac:dyDescent="0.25">
      <c r="A13" s="3" t="s">
        <v>13</v>
      </c>
      <c r="B13" s="15">
        <v>18284</v>
      </c>
      <c r="C13" s="15">
        <f>B13/B42*100</f>
        <v>4.2256580923987155</v>
      </c>
      <c r="D13" s="15">
        <v>28009</v>
      </c>
      <c r="E13" s="15">
        <f>D13/D42*100</f>
        <v>4.423900974366993</v>
      </c>
      <c r="F13" s="15">
        <v>19787</v>
      </c>
      <c r="G13" s="10">
        <f>F13/F42*100</f>
        <v>4.8192330923757378</v>
      </c>
      <c r="H13" s="10">
        <f t="shared" si="2"/>
        <v>8.2203019033034224</v>
      </c>
      <c r="I13" s="10">
        <f t="shared" si="3"/>
        <v>70.645149773287159</v>
      </c>
    </row>
    <row r="14" spans="1:9" ht="26.25" customHeight="1" x14ac:dyDescent="0.25">
      <c r="A14" s="3" t="s">
        <v>14</v>
      </c>
      <c r="B14" s="15">
        <f>B15+B16+B17+B18</f>
        <v>814</v>
      </c>
      <c r="C14" s="15">
        <f>B14/B42*100</f>
        <v>0.18812544778016593</v>
      </c>
      <c r="D14" s="15">
        <f>D15+D16+D17+D18</f>
        <v>3250</v>
      </c>
      <c r="E14" s="15">
        <f>D14/D42*100</f>
        <v>0.51332350911109748</v>
      </c>
      <c r="F14" s="15">
        <f>F15+F16+F17+F18</f>
        <v>3628</v>
      </c>
      <c r="G14" s="10">
        <f>F14/F42*100</f>
        <v>0.88361942988523667</v>
      </c>
      <c r="H14" s="10">
        <f t="shared" si="2"/>
        <v>345.70024570024572</v>
      </c>
      <c r="I14" s="10">
        <f t="shared" si="3"/>
        <v>111.63076923076922</v>
      </c>
    </row>
    <row r="15" spans="1:9" ht="49.5" customHeight="1" x14ac:dyDescent="0.25">
      <c r="A15" s="3" t="s">
        <v>15</v>
      </c>
      <c r="B15" s="15">
        <v>1009</v>
      </c>
      <c r="C15" s="15">
        <f>B15/B42*100</f>
        <v>0.23319235480367007</v>
      </c>
      <c r="D15" s="15">
        <v>1455</v>
      </c>
      <c r="E15" s="15">
        <f>D15/D42*100</f>
        <v>0.22981098638666053</v>
      </c>
      <c r="F15" s="15">
        <v>1963</v>
      </c>
      <c r="G15" s="10">
        <f>F15/F42*100</f>
        <v>0.47809948755918397</v>
      </c>
      <c r="H15" s="10">
        <f t="shared" si="2"/>
        <v>94.54905847373638</v>
      </c>
      <c r="I15" s="10">
        <f t="shared" si="3"/>
        <v>134.91408934707906</v>
      </c>
    </row>
    <row r="16" spans="1:9" ht="46.5" customHeight="1" x14ac:dyDescent="0.25">
      <c r="A16" s="3" t="s">
        <v>106</v>
      </c>
      <c r="B16" s="15">
        <v>-57</v>
      </c>
      <c r="C16" s="15">
        <f>B16/B42*100</f>
        <v>-1.3173403591485822E-2</v>
      </c>
      <c r="D16" s="15">
        <v>7</v>
      </c>
      <c r="E16" s="15">
        <f>D16/D42*100</f>
        <v>1.1056198657777483E-3</v>
      </c>
      <c r="F16" s="15">
        <v>12</v>
      </c>
      <c r="G16" s="10">
        <f>F16/F42*100</f>
        <v>2.9226662509985778E-3</v>
      </c>
      <c r="H16" s="10">
        <f t="shared" si="2"/>
        <v>-121.05263157894737</v>
      </c>
      <c r="I16" s="10"/>
    </row>
    <row r="17" spans="1:9" ht="39" customHeight="1" x14ac:dyDescent="0.25">
      <c r="A17" s="3" t="s">
        <v>107</v>
      </c>
      <c r="B17" s="15">
        <v>-824</v>
      </c>
      <c r="C17" s="15">
        <f>B17/B42*100</f>
        <v>-0.19043657121726873</v>
      </c>
      <c r="D17" s="15">
        <v>568</v>
      </c>
      <c r="E17" s="15">
        <f>D17/D42*100</f>
        <v>8.9713154823108723E-2</v>
      </c>
      <c r="F17" s="15">
        <v>775</v>
      </c>
      <c r="G17" s="10">
        <f>F17/F42*100</f>
        <v>0.1887555287103248</v>
      </c>
      <c r="H17" s="10"/>
      <c r="I17" s="10">
        <f t="shared" si="3"/>
        <v>136.44366197183098</v>
      </c>
    </row>
    <row r="18" spans="1:9" ht="48.75" customHeight="1" x14ac:dyDescent="0.25">
      <c r="A18" s="3" t="s">
        <v>108</v>
      </c>
      <c r="B18" s="15">
        <v>686</v>
      </c>
      <c r="C18" s="15">
        <f>B18/B42*100</f>
        <v>0.1585430677852504</v>
      </c>
      <c r="D18" s="15">
        <v>1220</v>
      </c>
      <c r="E18" s="15">
        <f>D18/D42*100</f>
        <v>0.19269374803555042</v>
      </c>
      <c r="F18" s="15">
        <v>878</v>
      </c>
      <c r="G18" s="10">
        <f>F18/F42*100</f>
        <v>0.21384174736472925</v>
      </c>
      <c r="H18" s="10">
        <f t="shared" si="2"/>
        <v>27.988338192419818</v>
      </c>
      <c r="I18" s="10">
        <f t="shared" si="3"/>
        <v>71.967213114754102</v>
      </c>
    </row>
    <row r="19" spans="1:9" ht="15" customHeight="1" x14ac:dyDescent="0.25">
      <c r="A19" s="3" t="s">
        <v>16</v>
      </c>
      <c r="B19" s="15">
        <f>B20+B21</f>
        <v>3951</v>
      </c>
      <c r="C19" s="15">
        <f>B19/B42*100</f>
        <v>0.91312486999930664</v>
      </c>
      <c r="D19" s="15">
        <f>D20+D21</f>
        <v>16987</v>
      </c>
      <c r="E19" s="15">
        <f>D19/D42*100</f>
        <v>2.6830235228523729</v>
      </c>
      <c r="F19" s="15">
        <f>F20+F21</f>
        <v>3118</v>
      </c>
      <c r="G19" s="10">
        <f>F19/F42*100</f>
        <v>0.75940611421779713</v>
      </c>
      <c r="H19" s="10"/>
      <c r="I19" s="10"/>
    </row>
    <row r="20" spans="1:9" ht="26.25" customHeight="1" x14ac:dyDescent="0.25">
      <c r="A20" s="3" t="s">
        <v>109</v>
      </c>
      <c r="B20" s="15">
        <v>190</v>
      </c>
      <c r="C20" s="15">
        <f>B20/B42*100</f>
        <v>4.3911345304952741E-2</v>
      </c>
      <c r="D20" s="15">
        <v>3650</v>
      </c>
      <c r="E20" s="15">
        <f>D20/D42*100</f>
        <v>0.57650178715554012</v>
      </c>
      <c r="F20" s="15">
        <v>378</v>
      </c>
      <c r="G20" s="10">
        <f>F20/F42*100</f>
        <v>9.2063986906455203E-2</v>
      </c>
      <c r="H20" s="10"/>
      <c r="I20" s="10"/>
    </row>
    <row r="21" spans="1:9" ht="15" customHeight="1" x14ac:dyDescent="0.25">
      <c r="A21" s="3" t="s">
        <v>110</v>
      </c>
      <c r="B21" s="15">
        <v>3761</v>
      </c>
      <c r="C21" s="15">
        <f>B21/B42*100</f>
        <v>0.86921352469435387</v>
      </c>
      <c r="D21" s="15">
        <v>13337</v>
      </c>
      <c r="E21" s="15">
        <f>D21/D42*100</f>
        <v>2.1065217356968327</v>
      </c>
      <c r="F21" s="15">
        <v>2740</v>
      </c>
      <c r="G21" s="10">
        <f>F21/F42*100</f>
        <v>0.6673421273113419</v>
      </c>
      <c r="H21" s="10"/>
      <c r="I21" s="10"/>
    </row>
    <row r="22" spans="1:9" ht="24.75" customHeight="1" x14ac:dyDescent="0.25">
      <c r="A22" s="3" t="s">
        <v>17</v>
      </c>
      <c r="B22" s="15">
        <v>1539</v>
      </c>
      <c r="C22" s="15">
        <f>B22/B42*100</f>
        <v>0.35568189697011715</v>
      </c>
      <c r="D22" s="15">
        <v>2270</v>
      </c>
      <c r="E22" s="15">
        <f>D22/D42*100</f>
        <v>0.35853672790221264</v>
      </c>
      <c r="F22" s="15">
        <v>2276</v>
      </c>
      <c r="G22" s="10">
        <f>F22/F42*100</f>
        <v>0.55433236560606358</v>
      </c>
      <c r="H22" s="10">
        <f t="shared" si="2"/>
        <v>47.888239116309279</v>
      </c>
      <c r="I22" s="10">
        <f t="shared" si="3"/>
        <v>100.26431718061674</v>
      </c>
    </row>
    <row r="23" spans="1:9" ht="69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6.75" customHeight="1" x14ac:dyDescent="0.25">
      <c r="A24" s="3" t="s">
        <v>19</v>
      </c>
      <c r="B24" s="15">
        <v>7638</v>
      </c>
      <c r="C24" s="15">
        <f>B24/B42*100</f>
        <v>1.7652360812591001</v>
      </c>
      <c r="D24" s="15">
        <v>9736</v>
      </c>
      <c r="E24" s="15">
        <f>D24/D42*100</f>
        <v>1.5377592876017367</v>
      </c>
      <c r="F24" s="15">
        <v>9157</v>
      </c>
      <c r="G24" s="10">
        <f>F24/F42*100</f>
        <v>2.2302379050328311</v>
      </c>
      <c r="H24" s="10">
        <f t="shared" si="2"/>
        <v>19.887405079863839</v>
      </c>
      <c r="I24" s="10">
        <f t="shared" si="3"/>
        <v>94.052999178307317</v>
      </c>
    </row>
    <row r="25" spans="1:9" ht="51.75" customHeight="1" x14ac:dyDescent="0.25">
      <c r="A25" s="3" t="s">
        <v>20</v>
      </c>
      <c r="B25" s="15">
        <f>B26</f>
        <v>121</v>
      </c>
      <c r="C25" s="15">
        <f>B25/B42*100</f>
        <v>2.7964593588943584E-2</v>
      </c>
      <c r="D25" s="15">
        <f>D26</f>
        <v>231</v>
      </c>
      <c r="E25" s="15">
        <f>D25/D42*100</f>
        <v>3.6485455570665695E-2</v>
      </c>
      <c r="F25" s="15">
        <f>F26</f>
        <v>263</v>
      </c>
      <c r="G25" s="10">
        <f>F25/F42*100</f>
        <v>6.4055102001052161E-2</v>
      </c>
      <c r="H25" s="10"/>
      <c r="I25" s="10">
        <f t="shared" si="3"/>
        <v>113.85281385281385</v>
      </c>
    </row>
    <row r="26" spans="1:9" ht="68.25" customHeight="1" x14ac:dyDescent="0.25">
      <c r="A26" s="3" t="s">
        <v>21</v>
      </c>
      <c r="B26" s="15">
        <v>121</v>
      </c>
      <c r="C26" s="15">
        <f>B26/B42*100</f>
        <v>2.7964593588943584E-2</v>
      </c>
      <c r="D26" s="15">
        <v>231</v>
      </c>
      <c r="E26" s="15">
        <f>D26/D42*100</f>
        <v>3.6485455570665695E-2</v>
      </c>
      <c r="F26" s="15">
        <v>263</v>
      </c>
      <c r="G26" s="10">
        <f>F26/F42*100</f>
        <v>6.4055102001052161E-2</v>
      </c>
      <c r="H26" s="10"/>
      <c r="I26" s="10">
        <f t="shared" si="3"/>
        <v>113.85281385281385</v>
      </c>
    </row>
    <row r="27" spans="1:9" ht="64.5" customHeight="1" x14ac:dyDescent="0.25">
      <c r="A27" s="3" t="s">
        <v>22</v>
      </c>
      <c r="B27" s="15">
        <v>8604</v>
      </c>
      <c r="C27" s="15">
        <f>B27/B42*100</f>
        <v>1.9884906052832281</v>
      </c>
      <c r="D27" s="15">
        <v>14182</v>
      </c>
      <c r="E27" s="15">
        <f>D27/D42*100</f>
        <v>2.239985848065718</v>
      </c>
      <c r="F27" s="15">
        <v>8593</v>
      </c>
      <c r="G27" s="10">
        <f>F27/F42*100</f>
        <v>2.0928725912358983</v>
      </c>
      <c r="H27" s="10">
        <f t="shared" si="2"/>
        <v>-0.12784751278475426</v>
      </c>
      <c r="I27" s="10">
        <f t="shared" si="3"/>
        <v>60.590889860386412</v>
      </c>
    </row>
    <row r="28" spans="1:9" ht="64.5" customHeight="1" x14ac:dyDescent="0.25">
      <c r="A28" s="3" t="s">
        <v>23</v>
      </c>
      <c r="B28" s="15">
        <v>6226</v>
      </c>
      <c r="C28" s="15">
        <f>B28/B42*100</f>
        <v>1.438905451940188</v>
      </c>
      <c r="D28" s="15">
        <v>15064</v>
      </c>
      <c r="E28" s="15">
        <f>D28/D42*100</f>
        <v>2.3792939511537141</v>
      </c>
      <c r="F28" s="15">
        <v>7033</v>
      </c>
      <c r="G28" s="10">
        <f>F28/F42*100</f>
        <v>1.7129259786060831</v>
      </c>
      <c r="H28" s="10">
        <f t="shared" si="2"/>
        <v>12.961773209123038</v>
      </c>
      <c r="I28" s="10">
        <f t="shared" si="3"/>
        <v>46.687466808284647</v>
      </c>
    </row>
    <row r="29" spans="1:9" ht="26.25" customHeight="1" x14ac:dyDescent="0.25">
      <c r="A29" s="3" t="s">
        <v>24</v>
      </c>
      <c r="B29" s="15">
        <v>469</v>
      </c>
      <c r="C29" s="15">
        <f>B29/B42*100</f>
        <v>0.10839168920012017</v>
      </c>
      <c r="D29" s="15">
        <v>1039</v>
      </c>
      <c r="E29" s="15">
        <f>D29/D42*100</f>
        <v>0.16410557722044006</v>
      </c>
      <c r="F29" s="15">
        <v>800</v>
      </c>
      <c r="G29" s="10">
        <f>F29/F42*100</f>
        <v>0.19484441673323852</v>
      </c>
      <c r="H29" s="10">
        <f t="shared" si="2"/>
        <v>70.575692963752658</v>
      </c>
      <c r="I29" s="10">
        <f t="shared" si="3"/>
        <v>76.997112608277192</v>
      </c>
    </row>
    <row r="30" spans="1:9" ht="39" customHeight="1" x14ac:dyDescent="0.25">
      <c r="A30" s="3" t="s">
        <v>25</v>
      </c>
      <c r="B30" s="15">
        <v>88</v>
      </c>
      <c r="C30" s="15">
        <f>B30/B42*100</f>
        <v>2.0337886246504424E-2</v>
      </c>
      <c r="D30" s="15">
        <v>120</v>
      </c>
      <c r="E30" s="15">
        <f>D30/D42*100</f>
        <v>1.895348341333283E-2</v>
      </c>
      <c r="F30" s="15">
        <v>95</v>
      </c>
      <c r="G30" s="10">
        <f>F30/F42*100</f>
        <v>2.313777448707207E-2</v>
      </c>
      <c r="H30" s="10">
        <f t="shared" si="2"/>
        <v>7.9545454545454533</v>
      </c>
      <c r="I30" s="10">
        <f t="shared" si="3"/>
        <v>79.166666666666657</v>
      </c>
    </row>
    <row r="31" spans="1:9" ht="26.25" customHeight="1" x14ac:dyDescent="0.25">
      <c r="A31" s="3" t="s">
        <v>26</v>
      </c>
      <c r="B31" s="15">
        <f t="shared" ref="B31" si="4">B32+B39+B40+B41</f>
        <v>300559</v>
      </c>
      <c r="C31" s="15">
        <f>B31/B42*100</f>
        <v>69.462894913217312</v>
      </c>
      <c r="D31" s="15">
        <f>D32+D39+D40+D41</f>
        <v>396142</v>
      </c>
      <c r="E31" s="15">
        <f>D31/D42*100</f>
        <v>62.568923552704113</v>
      </c>
      <c r="F31" s="15">
        <f t="shared" ref="F31" si="5">F32+F39+F40+F41</f>
        <v>257262</v>
      </c>
      <c r="G31" s="10">
        <f>F31/F42*100</f>
        <v>62.657580422033007</v>
      </c>
      <c r="H31" s="10">
        <f t="shared" si="2"/>
        <v>-14.405491101580722</v>
      </c>
      <c r="I31" s="10">
        <f t="shared" si="3"/>
        <v>64.941864280990146</v>
      </c>
    </row>
    <row r="32" spans="1:9" ht="66.75" customHeight="1" x14ac:dyDescent="0.25">
      <c r="A32" s="3" t="s">
        <v>27</v>
      </c>
      <c r="B32" s="15">
        <f t="shared" ref="B32" si="6">B33+B36+B37+B38</f>
        <v>300365</v>
      </c>
      <c r="C32" s="15">
        <f>B32/B42*100</f>
        <v>69.418059118537528</v>
      </c>
      <c r="D32" s="15">
        <f>D33+D36+D37+D38</f>
        <v>396734</v>
      </c>
      <c r="E32" s="15">
        <f>D32/D42*100</f>
        <v>62.662427404209886</v>
      </c>
      <c r="F32" s="15">
        <f t="shared" ref="F32" si="7">F33+F36+F37+F38</f>
        <v>257948</v>
      </c>
      <c r="G32" s="10">
        <f>F32/F42*100</f>
        <v>62.82465950938176</v>
      </c>
      <c r="H32" s="10">
        <f t="shared" si="2"/>
        <v>-14.121818454214036</v>
      </c>
      <c r="I32" s="10">
        <f t="shared" si="3"/>
        <v>65.017870916029381</v>
      </c>
    </row>
    <row r="33" spans="1:9" ht="51.75" customHeight="1" x14ac:dyDescent="0.25">
      <c r="A33" s="3" t="s">
        <v>28</v>
      </c>
      <c r="B33" s="15">
        <f>B34+B35</f>
        <v>48900</v>
      </c>
      <c r="C33" s="15">
        <f>B33/B42*100</f>
        <v>11.301393607432573</v>
      </c>
      <c r="D33" s="15">
        <f>D34+D35</f>
        <v>65768</v>
      </c>
      <c r="E33" s="15">
        <f>D33/D42*100</f>
        <v>10.387772476067278</v>
      </c>
      <c r="F33" s="15">
        <f>F34+F35</f>
        <v>43846</v>
      </c>
      <c r="G33" s="10">
        <f>F33/F42*100</f>
        <v>10.67893537010697</v>
      </c>
      <c r="H33" s="10">
        <f t="shared" si="2"/>
        <v>-10.335378323108387</v>
      </c>
      <c r="I33" s="10">
        <f t="shared" si="3"/>
        <v>66.667680330859994</v>
      </c>
    </row>
    <row r="34" spans="1:9" ht="39" customHeight="1" x14ac:dyDescent="0.25">
      <c r="A34" s="3" t="s">
        <v>29</v>
      </c>
      <c r="B34" s="15">
        <v>47673</v>
      </c>
      <c r="C34" s="15">
        <f>B34/B42*100</f>
        <v>11.017818761700063</v>
      </c>
      <c r="D34" s="15">
        <v>65768</v>
      </c>
      <c r="E34" s="15">
        <f>D34/D42*100</f>
        <v>10.387772476067278</v>
      </c>
      <c r="F34" s="15">
        <v>43846</v>
      </c>
      <c r="G34" s="10">
        <f>F34/F42*100</f>
        <v>10.67893537010697</v>
      </c>
      <c r="H34" s="10">
        <f t="shared" si="2"/>
        <v>-8.0276047238478867</v>
      </c>
      <c r="I34" s="10">
        <f t="shared" si="3"/>
        <v>66.667680330859994</v>
      </c>
    </row>
    <row r="35" spans="1:9" ht="26.25" customHeight="1" x14ac:dyDescent="0.25">
      <c r="A35" s="19" t="s">
        <v>111</v>
      </c>
      <c r="B35" s="15">
        <v>1227</v>
      </c>
      <c r="C35" s="15">
        <f>B35/B42*100</f>
        <v>0.28357484573251057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0" t="s">
        <v>112</v>
      </c>
      <c r="B36" s="15">
        <v>78655</v>
      </c>
      <c r="C36" s="15">
        <f>B36/B42*100</f>
        <v>18.178141394531881</v>
      </c>
      <c r="D36" s="15">
        <v>50694</v>
      </c>
      <c r="E36" s="15">
        <f>D36/D42*100</f>
        <v>8.0068990679624523</v>
      </c>
      <c r="F36" s="15">
        <v>22564</v>
      </c>
      <c r="G36" s="10">
        <f>F36/F42*100</f>
        <v>5.4955867739609925</v>
      </c>
      <c r="H36" s="10"/>
      <c r="I36" s="10">
        <f t="shared" si="3"/>
        <v>44.510198445575412</v>
      </c>
    </row>
    <row r="37" spans="1:9" ht="26.25" customHeight="1" x14ac:dyDescent="0.25">
      <c r="A37" s="20" t="s">
        <v>113</v>
      </c>
      <c r="B37" s="15">
        <v>162888</v>
      </c>
      <c r="C37" s="15">
        <f>B37/B42*100</f>
        <v>37.645427442279697</v>
      </c>
      <c r="D37" s="15">
        <v>268956</v>
      </c>
      <c r="E37" s="15">
        <f>D37/ D42*100</f>
        <v>42.480442374302868</v>
      </c>
      <c r="F37" s="15">
        <v>179045</v>
      </c>
      <c r="G37" s="10">
        <f>F37/F42*100</f>
        <v>43.607398242503358</v>
      </c>
      <c r="H37" s="10">
        <f t="shared" si="2"/>
        <v>9.9190855066057679</v>
      </c>
      <c r="I37" s="10">
        <f t="shared" si="3"/>
        <v>66.570368387394225</v>
      </c>
    </row>
    <row r="38" spans="1:9" ht="26.25" customHeight="1" x14ac:dyDescent="0.25">
      <c r="A38" s="3" t="s">
        <v>30</v>
      </c>
      <c r="B38" s="15">
        <v>9922</v>
      </c>
      <c r="C38" s="15">
        <f>B38/B42*100</f>
        <v>2.2930966742933738</v>
      </c>
      <c r="D38" s="15">
        <v>11316</v>
      </c>
      <c r="E38" s="15">
        <f>D38/ D42*100</f>
        <v>1.7873134858772857</v>
      </c>
      <c r="F38" s="15">
        <v>12493</v>
      </c>
      <c r="G38" s="10">
        <f>F38/F42*100</f>
        <v>3.0427391228104361</v>
      </c>
      <c r="H38" s="10"/>
      <c r="I38" s="10"/>
    </row>
    <row r="39" spans="1:9" ht="64.5" customHeight="1" x14ac:dyDescent="0.25">
      <c r="A39" s="3" t="s">
        <v>31</v>
      </c>
      <c r="B39" s="15">
        <v>265</v>
      </c>
      <c r="C39" s="15">
        <f>B39/B42*100</f>
        <v>6.1244771083223556E-2</v>
      </c>
      <c r="D39" s="15">
        <v>544</v>
      </c>
      <c r="E39" s="15">
        <f>D39/D42*100</f>
        <v>8.5922458140442165E-2</v>
      </c>
      <c r="F39" s="15">
        <v>465</v>
      </c>
      <c r="G39" s="10">
        <f>F39/F42*100</f>
        <v>0.11325331722619489</v>
      </c>
      <c r="H39" s="10"/>
      <c r="I39" s="10"/>
    </row>
    <row r="40" spans="1:9" ht="69.75" customHeight="1" x14ac:dyDescent="0.25">
      <c r="A40" s="3" t="s">
        <v>32</v>
      </c>
      <c r="B40" s="15">
        <v>3</v>
      </c>
      <c r="C40" s="15">
        <f>B40/B42*100</f>
        <v>6.9333703113083265E-4</v>
      </c>
      <c r="D40" s="15">
        <v>396</v>
      </c>
      <c r="E40" s="15">
        <f>D40/D42*100</f>
        <v>6.2546495263998331E-2</v>
      </c>
      <c r="F40" s="15">
        <v>396</v>
      </c>
      <c r="G40" s="10">
        <f>F40/F42*100</f>
        <v>9.6447986282953063E-2</v>
      </c>
      <c r="H40" s="10"/>
      <c r="I40" s="10"/>
    </row>
    <row r="41" spans="1:9" ht="39" customHeight="1" x14ac:dyDescent="0.25">
      <c r="A41" s="3" t="s">
        <v>33</v>
      </c>
      <c r="B41" s="15">
        <v>-74</v>
      </c>
      <c r="C41" s="15">
        <f>B41/B42*100</f>
        <v>-1.7102313434560541E-2</v>
      </c>
      <c r="D41" s="15">
        <v>-1532</v>
      </c>
      <c r="E41" s="15">
        <f>D41/D42*100</f>
        <v>-0.24197280491021575</v>
      </c>
      <c r="F41" s="15">
        <v>-1547</v>
      </c>
      <c r="G41" s="10">
        <f>F41/F42*100</f>
        <v>-0.37678039085789994</v>
      </c>
      <c r="H41" s="10">
        <f t="shared" si="2"/>
        <v>1990.5405405405409</v>
      </c>
      <c r="I41" s="10">
        <f t="shared" si="3"/>
        <v>100.97911227154046</v>
      </c>
    </row>
    <row r="42" spans="1:9" s="14" customFormat="1" ht="15" customHeight="1" x14ac:dyDescent="0.25">
      <c r="A42" s="12" t="s">
        <v>34</v>
      </c>
      <c r="B42" s="16">
        <f t="shared" ref="B42" si="8">B8+B31</f>
        <v>432690</v>
      </c>
      <c r="C42" s="16">
        <f t="shared" ref="C42:I42" si="9">C31+C8</f>
        <v>100</v>
      </c>
      <c r="D42" s="16">
        <f t="shared" si="9"/>
        <v>633129</v>
      </c>
      <c r="E42" s="16">
        <f t="shared" si="9"/>
        <v>100</v>
      </c>
      <c r="F42" s="16">
        <f t="shared" si="9"/>
        <v>410584</v>
      </c>
      <c r="G42" s="16">
        <f t="shared" si="9"/>
        <v>100</v>
      </c>
      <c r="H42" s="16">
        <f t="shared" si="9"/>
        <v>1.6323804047274137</v>
      </c>
      <c r="I42" s="16">
        <f t="shared" si="9"/>
        <v>129.63824003155875</v>
      </c>
    </row>
    <row r="43" spans="1:9" ht="26.25" customHeight="1" x14ac:dyDescent="0.25">
      <c r="A43" s="3" t="s">
        <v>35</v>
      </c>
      <c r="B43" s="17">
        <f>SUM(B44:B51)</f>
        <v>49991.7</v>
      </c>
      <c r="C43" s="9">
        <f>B43/B89*100</f>
        <v>11.757607258940791</v>
      </c>
      <c r="D43" s="17">
        <f>SUM(D44:D51)</f>
        <v>90202.1</v>
      </c>
      <c r="E43" s="9">
        <f>D43/D89*100</f>
        <v>13.317949638651985</v>
      </c>
      <c r="F43" s="17">
        <f>SUM(F44:F51)</f>
        <v>50627.600000000006</v>
      </c>
      <c r="G43" s="9">
        <f>F43/F89*100</f>
        <v>12.428251247670975</v>
      </c>
      <c r="H43" s="9">
        <f>F43/B43*100-100</f>
        <v>1.2720111538515653</v>
      </c>
      <c r="I43" s="10">
        <f t="shared" ref="I43:I65" si="10">F43/D43*100</f>
        <v>56.126852922492944</v>
      </c>
    </row>
    <row r="44" spans="1:9" ht="53.25" customHeight="1" x14ac:dyDescent="0.25">
      <c r="A44" s="3" t="s">
        <v>103</v>
      </c>
      <c r="B44" s="17">
        <v>3702.7</v>
      </c>
      <c r="C44" s="9">
        <f>B44/B89*100</f>
        <v>0.87084240779329491</v>
      </c>
      <c r="D44" s="17">
        <v>5899.2</v>
      </c>
      <c r="E44" s="9">
        <f>D44/D89*100</f>
        <v>0.87099134619189333</v>
      </c>
      <c r="F44" s="17">
        <v>4013.7</v>
      </c>
      <c r="G44" s="9">
        <f>F44/F89*100</f>
        <v>0.98529798040548999</v>
      </c>
      <c r="H44" s="9">
        <f>F44/B44*100-100</f>
        <v>8.3992762038512296</v>
      </c>
      <c r="I44" s="10">
        <f t="shared" si="10"/>
        <v>68.038039056143205</v>
      </c>
    </row>
    <row r="45" spans="1:9" ht="81.75" customHeight="1" x14ac:dyDescent="0.25">
      <c r="A45" s="3" t="s">
        <v>36</v>
      </c>
      <c r="B45" s="17">
        <v>182.5</v>
      </c>
      <c r="C45" s="9">
        <f>B45/B89*100</f>
        <v>4.2922391612141508E-2</v>
      </c>
      <c r="D45" s="17">
        <v>287</v>
      </c>
      <c r="E45" s="9">
        <f>D45/D89*100</f>
        <v>4.2374307763268476E-2</v>
      </c>
      <c r="F45" s="17">
        <v>169.2</v>
      </c>
      <c r="G45" s="9">
        <f>F45/F89*100</f>
        <v>4.1535844304409618E-2</v>
      </c>
      <c r="H45" s="9">
        <f>F45/B45*100-100</f>
        <v>-7.2876712328767184</v>
      </c>
      <c r="I45" s="10">
        <f t="shared" si="10"/>
        <v>58.954703832752607</v>
      </c>
    </row>
    <row r="46" spans="1:9" ht="105.75" customHeight="1" x14ac:dyDescent="0.25">
      <c r="A46" s="3" t="s">
        <v>37</v>
      </c>
      <c r="B46" s="17">
        <v>17466.5</v>
      </c>
      <c r="C46" s="9">
        <f>B46/B89*100</f>
        <v>4.1079668662655866</v>
      </c>
      <c r="D46" s="17">
        <v>31432</v>
      </c>
      <c r="E46" s="9">
        <f>D46/D89*100</f>
        <v>4.6407987512719675</v>
      </c>
      <c r="F46" s="17">
        <v>20427.900000000001</v>
      </c>
      <c r="G46" s="9">
        <f>F46/F89*100</f>
        <v>5.0147167486173139</v>
      </c>
      <c r="H46" s="9">
        <f>F46/B46*100-100</f>
        <v>16.95474193456046</v>
      </c>
      <c r="I46" s="10">
        <f t="shared" si="10"/>
        <v>64.990773733774503</v>
      </c>
    </row>
    <row r="47" spans="1:9" ht="15" customHeight="1" x14ac:dyDescent="0.25">
      <c r="A47" s="3" t="s">
        <v>38</v>
      </c>
      <c r="B47" s="17">
        <v>0.3</v>
      </c>
      <c r="C47" s="9">
        <f>B47/B89*100</f>
        <v>7.0557356074753161E-5</v>
      </c>
      <c r="D47" s="17">
        <v>1.6</v>
      </c>
      <c r="E47" s="9">
        <f>D47/D89*100</f>
        <v>2.3623307463843053E-4</v>
      </c>
      <c r="F47" s="17">
        <v>0</v>
      </c>
      <c r="G47" s="9">
        <f>F47/F89*100</f>
        <v>0</v>
      </c>
      <c r="H47" s="9">
        <f t="shared" ref="H47:H50" si="11">F47/B47*100-100</f>
        <v>-100</v>
      </c>
      <c r="I47" s="10">
        <f t="shared" si="10"/>
        <v>0</v>
      </c>
    </row>
    <row r="48" spans="1:9" ht="64.5" customHeight="1" x14ac:dyDescent="0.25">
      <c r="A48" s="3" t="s">
        <v>39</v>
      </c>
      <c r="B48" s="17">
        <v>4540.3</v>
      </c>
      <c r="C48" s="9">
        <f>B48/B89*100</f>
        <v>1.0678385459540058</v>
      </c>
      <c r="D48" s="17">
        <v>7442.9</v>
      </c>
      <c r="E48" s="9">
        <f>D48/D89*100</f>
        <v>1.0989119695164842</v>
      </c>
      <c r="F48" s="17">
        <v>5336.3</v>
      </c>
      <c r="G48" s="9">
        <f>F48/F89*100</f>
        <v>1.309974739725893</v>
      </c>
      <c r="H48" s="9">
        <f t="shared" si="11"/>
        <v>17.531881153227772</v>
      </c>
      <c r="I48" s="10">
        <f t="shared" si="10"/>
        <v>71.696516142901288</v>
      </c>
    </row>
    <row r="49" spans="1:9" ht="32.25" customHeight="1" x14ac:dyDescent="0.25">
      <c r="A49" s="3" t="s">
        <v>104</v>
      </c>
      <c r="B49" s="17">
        <v>2242.3000000000002</v>
      </c>
      <c r="C49" s="9"/>
      <c r="D49" s="17">
        <v>0</v>
      </c>
      <c r="E49" s="9"/>
      <c r="F49" s="17">
        <v>0</v>
      </c>
      <c r="G49" s="9"/>
      <c r="H49" s="9">
        <f t="shared" si="11"/>
        <v>-100</v>
      </c>
      <c r="I49" s="10" t="e">
        <f t="shared" si="10"/>
        <v>#DIV/0!</v>
      </c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1.4764567164901907E-2</v>
      </c>
      <c r="F50" s="17">
        <v>0</v>
      </c>
      <c r="G50" s="9">
        <f>F50/F89*100</f>
        <v>0</v>
      </c>
      <c r="H50" s="9" t="e">
        <f t="shared" si="11"/>
        <v>#DIV/0!</v>
      </c>
      <c r="I50" s="10">
        <f t="shared" si="10"/>
        <v>0</v>
      </c>
    </row>
    <row r="51" spans="1:9" ht="26.25" customHeight="1" x14ac:dyDescent="0.25">
      <c r="A51" s="3" t="s">
        <v>41</v>
      </c>
      <c r="B51" s="17">
        <v>21857.1</v>
      </c>
      <c r="C51" s="9">
        <f>B51/B89*100</f>
        <v>5.14059729153829</v>
      </c>
      <c r="D51" s="17">
        <v>45039.4</v>
      </c>
      <c r="E51" s="9">
        <f>D51/D89*100</f>
        <v>6.6498724636688307</v>
      </c>
      <c r="F51" s="17">
        <v>20680.5</v>
      </c>
      <c r="G51" s="9">
        <f>F51/F89*100</f>
        <v>5.0767259346178681</v>
      </c>
      <c r="H51" s="9">
        <f>F51/B51*100-100</f>
        <v>-5.3831478100937318</v>
      </c>
      <c r="I51" s="10">
        <f t="shared" si="10"/>
        <v>45.916464251299971</v>
      </c>
    </row>
    <row r="52" spans="1:9" ht="15" customHeight="1" x14ac:dyDescent="0.25">
      <c r="A52" s="3" t="s">
        <v>42</v>
      </c>
      <c r="B52" s="17">
        <f>B53</f>
        <v>872.9</v>
      </c>
      <c r="C52" s="9">
        <f>B52/B89*100</f>
        <v>0.20529838705884007</v>
      </c>
      <c r="D52" s="17">
        <f>D53</f>
        <v>1783.4</v>
      </c>
      <c r="E52" s="9">
        <f>D52/D89*100</f>
        <v>0.26331129081886062</v>
      </c>
      <c r="F52" s="17">
        <f>F53</f>
        <v>1121.2</v>
      </c>
      <c r="G52" s="9">
        <f>F52/F89*100</f>
        <v>0.27523633944505954</v>
      </c>
      <c r="H52" s="9">
        <f>F52/B52*100-100</f>
        <v>28.445411845572238</v>
      </c>
      <c r="I52" s="10">
        <f t="shared" si="10"/>
        <v>62.868677806437148</v>
      </c>
    </row>
    <row r="53" spans="1:9" ht="26.25" customHeight="1" x14ac:dyDescent="0.25">
      <c r="A53" s="3" t="s">
        <v>43</v>
      </c>
      <c r="B53" s="17">
        <v>872.9</v>
      </c>
      <c r="C53" s="9">
        <f>B53/B89*100</f>
        <v>0.20529838705884007</v>
      </c>
      <c r="D53" s="17">
        <v>1783.4</v>
      </c>
      <c r="E53" s="9">
        <f>D53/D89*100</f>
        <v>0.26331129081886062</v>
      </c>
      <c r="F53" s="17">
        <v>1121.2</v>
      </c>
      <c r="G53" s="9">
        <f>F53/F89*100</f>
        <v>0.27523633944505954</v>
      </c>
      <c r="H53" s="9">
        <f t="shared" ref="H53:H102" si="12">F53/B53*100-100</f>
        <v>28.445411845572238</v>
      </c>
      <c r="I53" s="10">
        <f t="shared" si="10"/>
        <v>62.868677806437148</v>
      </c>
    </row>
    <row r="54" spans="1:9" ht="51.75" customHeight="1" x14ac:dyDescent="0.25">
      <c r="A54" s="3" t="s">
        <v>44</v>
      </c>
      <c r="B54" s="17">
        <f>B56</f>
        <v>729</v>
      </c>
      <c r="C54" s="9">
        <f>B54/B89*100</f>
        <v>0.17145437526165017</v>
      </c>
      <c r="D54" s="17">
        <f>SUM(D55:D56)</f>
        <v>2336.4</v>
      </c>
      <c r="E54" s="9">
        <f>D54/D89*100</f>
        <v>0.34495934724076821</v>
      </c>
      <c r="F54" s="17">
        <f>SUM(F55:F56)</f>
        <v>1117.2</v>
      </c>
      <c r="G54" s="9">
        <f>F54/F89*100</f>
        <v>0.27425440459152739</v>
      </c>
      <c r="H54" s="9">
        <f t="shared" si="12"/>
        <v>53.251028806584372</v>
      </c>
      <c r="I54" s="10">
        <f t="shared" si="10"/>
        <v>47.817154596815612</v>
      </c>
    </row>
    <row r="55" spans="1:9" ht="20.25" customHeight="1" x14ac:dyDescent="0.25">
      <c r="A55" s="3" t="s">
        <v>105</v>
      </c>
      <c r="B55" s="17">
        <v>0</v>
      </c>
      <c r="C55" s="9">
        <f>B55/B89*100</f>
        <v>0</v>
      </c>
      <c r="D55" s="17">
        <v>360</v>
      </c>
      <c r="E55" s="9">
        <f>D55/D89*100</f>
        <v>5.3152441793646865E-2</v>
      </c>
      <c r="F55" s="17">
        <v>0</v>
      </c>
      <c r="G55" s="9">
        <f>F55/F89*100</f>
        <v>0</v>
      </c>
      <c r="H55" s="9" t="e">
        <f t="shared" si="12"/>
        <v>#DIV/0!</v>
      </c>
      <c r="I55" s="10">
        <f t="shared" si="10"/>
        <v>0</v>
      </c>
    </row>
    <row r="56" spans="1:9" ht="66" customHeight="1" x14ac:dyDescent="0.25">
      <c r="A56" s="3" t="s">
        <v>102</v>
      </c>
      <c r="B56" s="17">
        <v>729</v>
      </c>
      <c r="C56" s="9">
        <f>B56/B89*100</f>
        <v>0.17145437526165017</v>
      </c>
      <c r="D56" s="17">
        <v>1976.4</v>
      </c>
      <c r="E56" s="9">
        <f>D56/D89*100</f>
        <v>0.29180690544712135</v>
      </c>
      <c r="F56" s="17">
        <v>1117.2</v>
      </c>
      <c r="G56" s="9">
        <f>F56/F89*100</f>
        <v>0.27425440459152739</v>
      </c>
      <c r="H56" s="9">
        <f t="shared" si="12"/>
        <v>53.251028806584372</v>
      </c>
      <c r="I56" s="10">
        <f t="shared" si="10"/>
        <v>56.527018822100793</v>
      </c>
    </row>
    <row r="57" spans="1:9" ht="26.25" customHeight="1" x14ac:dyDescent="0.25">
      <c r="A57" s="3" t="s">
        <v>45</v>
      </c>
      <c r="B57" s="17">
        <f>SUM(B58:B60)</f>
        <v>11981.099999999999</v>
      </c>
      <c r="C57" s="9">
        <f>B57/B89*100</f>
        <v>2.8178491295574166</v>
      </c>
      <c r="D57" s="17">
        <f>SUM(D58:D60)</f>
        <v>33636</v>
      </c>
      <c r="E57" s="9">
        <f>D57/D89*100</f>
        <v>4.9662098115864053</v>
      </c>
      <c r="F57" s="17">
        <f>SUM(F58:F60)</f>
        <v>16098.4</v>
      </c>
      <c r="G57" s="9">
        <f>F57/F89*100</f>
        <v>3.9518950115254601</v>
      </c>
      <c r="H57" s="9">
        <f t="shared" si="12"/>
        <v>34.36495814240763</v>
      </c>
      <c r="I57" s="10">
        <f t="shared" si="10"/>
        <v>47.860625520275896</v>
      </c>
    </row>
    <row r="58" spans="1:9" ht="26.25" customHeight="1" x14ac:dyDescent="0.25">
      <c r="A58" s="3" t="s">
        <v>46</v>
      </c>
      <c r="B58" s="17">
        <v>61</v>
      </c>
      <c r="C58" s="9">
        <f>B58/B89*100</f>
        <v>1.4346662401866475E-2</v>
      </c>
      <c r="D58" s="17">
        <v>1122.3</v>
      </c>
      <c r="E58" s="9">
        <f>D58/D89*100</f>
        <v>0.16570273729169413</v>
      </c>
      <c r="F58" s="17">
        <v>169.1</v>
      </c>
      <c r="G58" s="9">
        <f>F58/F89*100</f>
        <v>4.1511295933071318E-2</v>
      </c>
      <c r="H58" s="9">
        <f t="shared" si="12"/>
        <v>177.21311475409834</v>
      </c>
      <c r="I58" s="10">
        <f t="shared" si="10"/>
        <v>15.067272565267753</v>
      </c>
    </row>
    <row r="59" spans="1:9" ht="26.25" customHeight="1" x14ac:dyDescent="0.25">
      <c r="A59" s="3" t="s">
        <v>47</v>
      </c>
      <c r="B59" s="17">
        <v>11634.3</v>
      </c>
      <c r="C59" s="9">
        <f>B59/B89*100</f>
        <v>2.7362848259350021</v>
      </c>
      <c r="D59" s="17">
        <v>30534</v>
      </c>
      <c r="E59" s="9">
        <f>D59/D89*100</f>
        <v>4.5082129381311491</v>
      </c>
      <c r="F59" s="17">
        <v>14875.9</v>
      </c>
      <c r="G59" s="9">
        <f>F59/F89*100</f>
        <v>3.6517911719146992</v>
      </c>
      <c r="H59" s="9">
        <f t="shared" si="12"/>
        <v>27.86244122981185</v>
      </c>
      <c r="I59" s="10">
        <f t="shared" si="10"/>
        <v>48.719132770026853</v>
      </c>
    </row>
    <row r="60" spans="1:9" ht="26.25" customHeight="1" x14ac:dyDescent="0.25">
      <c r="A60" s="3" t="s">
        <v>48</v>
      </c>
      <c r="B60" s="17">
        <v>285.8</v>
      </c>
      <c r="C60" s="9">
        <f>B60/B89*100</f>
        <v>6.7217641220548185E-2</v>
      </c>
      <c r="D60" s="17">
        <v>1979.7</v>
      </c>
      <c r="E60" s="9">
        <f>D60/D89*100</f>
        <v>0.29229413616356309</v>
      </c>
      <c r="F60" s="17">
        <v>1053.4000000000001</v>
      </c>
      <c r="G60" s="9">
        <f>F60/F89*100</f>
        <v>0.25859254367768975</v>
      </c>
      <c r="H60" s="9">
        <f t="shared" si="12"/>
        <v>268.57942617214837</v>
      </c>
      <c r="I60" s="10">
        <f t="shared" si="10"/>
        <v>53.210082335707433</v>
      </c>
    </row>
    <row r="61" spans="1:9" ht="26.25" customHeight="1" x14ac:dyDescent="0.25">
      <c r="A61" s="3" t="s">
        <v>49</v>
      </c>
      <c r="B61" s="17">
        <f>SUM(B62:B64)</f>
        <v>8659.5</v>
      </c>
      <c r="C61" s="9">
        <f>B61/B89*100</f>
        <v>2.03663808309775</v>
      </c>
      <c r="D61" s="17">
        <f>SUM(D62:D64)</f>
        <v>35964.600000000006</v>
      </c>
      <c r="E61" s="9">
        <f>D61/D89*100</f>
        <v>5.3100175225883124</v>
      </c>
      <c r="F61" s="17">
        <f>SUM(F62:F64)</f>
        <v>10603.6</v>
      </c>
      <c r="G61" s="9">
        <f>F61/F89*100</f>
        <v>2.6030111032283565</v>
      </c>
      <c r="H61" s="9">
        <f t="shared" si="12"/>
        <v>22.450487903458622</v>
      </c>
      <c r="I61" s="10">
        <f t="shared" si="10"/>
        <v>29.483436490326596</v>
      </c>
    </row>
    <row r="62" spans="1:9" ht="15" customHeight="1" x14ac:dyDescent="0.25">
      <c r="A62" s="3" t="s">
        <v>50</v>
      </c>
      <c r="B62" s="17">
        <v>1440</v>
      </c>
      <c r="C62" s="9">
        <f>B62/B89*100</f>
        <v>0.33867530915881516</v>
      </c>
      <c r="D62" s="17">
        <v>22820.5</v>
      </c>
      <c r="E62" s="9">
        <f>D62/D89*100</f>
        <v>3.3693480498664399</v>
      </c>
      <c r="F62" s="17">
        <v>1892.4</v>
      </c>
      <c r="G62" s="9">
        <f>F62/F89*100</f>
        <v>0.4645533792060566</v>
      </c>
      <c r="H62" s="9">
        <f t="shared" si="12"/>
        <v>31.416666666666657</v>
      </c>
      <c r="I62" s="10">
        <f t="shared" si="10"/>
        <v>8.2925439845752713</v>
      </c>
    </row>
    <row r="63" spans="1:9" ht="15" customHeight="1" x14ac:dyDescent="0.25">
      <c r="A63" s="3" t="s">
        <v>51</v>
      </c>
      <c r="B63" s="17">
        <v>508.1</v>
      </c>
      <c r="C63" s="9">
        <f>B63/B89*100</f>
        <v>0.11950064207194026</v>
      </c>
      <c r="D63" s="17">
        <v>1036.9000000000001</v>
      </c>
      <c r="E63" s="9">
        <f>D63/D89*100</f>
        <v>0.1530937969328679</v>
      </c>
      <c r="F63" s="17">
        <v>251</v>
      </c>
      <c r="G63" s="9">
        <f>F63/F89*100</f>
        <v>6.161641205914193E-2</v>
      </c>
      <c r="H63" s="9">
        <f t="shared" si="12"/>
        <v>-50.600275536311749</v>
      </c>
      <c r="I63" s="10">
        <f t="shared" si="10"/>
        <v>24.206770180345259</v>
      </c>
    </row>
    <row r="64" spans="1:9" ht="15" customHeight="1" x14ac:dyDescent="0.25">
      <c r="A64" s="3" t="s">
        <v>52</v>
      </c>
      <c r="B64" s="17">
        <v>6711.4</v>
      </c>
      <c r="C64" s="9">
        <f>B64/B89*100</f>
        <v>1.5784621318669942</v>
      </c>
      <c r="D64" s="17">
        <v>12107.2</v>
      </c>
      <c r="E64" s="9">
        <f>D64/D89*100</f>
        <v>1.7875756757890038</v>
      </c>
      <c r="F64" s="17">
        <v>8460.2000000000007</v>
      </c>
      <c r="G64" s="9">
        <f>F64/F89*100</f>
        <v>2.0768413119631579</v>
      </c>
      <c r="H64" s="9">
        <f t="shared" si="12"/>
        <v>26.057156480019088</v>
      </c>
      <c r="I64" s="10">
        <f t="shared" si="10"/>
        <v>69.87742830712304</v>
      </c>
    </row>
    <row r="65" spans="1:9" ht="15" customHeight="1" x14ac:dyDescent="0.25">
      <c r="A65" s="3" t="s">
        <v>53</v>
      </c>
      <c r="B65" s="17">
        <f>SUM(B66:B71)</f>
        <v>301588.90000000002</v>
      </c>
      <c r="C65" s="9">
        <f>B65/B89*100</f>
        <v>70.931051351643745</v>
      </c>
      <c r="D65" s="17">
        <f>SUM(D66:D71)</f>
        <v>435299.5</v>
      </c>
      <c r="E65" s="9">
        <f>D65/D89*100</f>
        <v>64.27008704598218</v>
      </c>
      <c r="F65" s="17">
        <f>SUM(F66:F71)</f>
        <v>276738.8</v>
      </c>
      <c r="G65" s="9">
        <f>F65/F89*100</f>
        <v>67.934868261165221</v>
      </c>
      <c r="H65" s="9">
        <f t="shared" si="12"/>
        <v>-8.2397263294504626</v>
      </c>
      <c r="I65" s="10">
        <f t="shared" si="10"/>
        <v>63.574343641561725</v>
      </c>
    </row>
    <row r="66" spans="1:9" ht="15" customHeight="1" x14ac:dyDescent="0.25">
      <c r="A66" s="3" t="s">
        <v>54</v>
      </c>
      <c r="B66" s="17">
        <v>86476.7</v>
      </c>
      <c r="C66" s="9">
        <f>B66/B89*100</f>
        <v>20.338557713565354</v>
      </c>
      <c r="D66" s="30">
        <v>151392.4</v>
      </c>
      <c r="E66" s="9">
        <f>D66/D89*100</f>
        <v>22.352432580556954</v>
      </c>
      <c r="F66" s="31">
        <v>96615.4</v>
      </c>
      <c r="G66" s="9">
        <f>F66/F89*100</f>
        <v>23.717507161987335</v>
      </c>
      <c r="H66" s="9">
        <f t="shared" si="12"/>
        <v>11.724198541341195</v>
      </c>
      <c r="I66" s="10">
        <f t="shared" ref="I66:I102" si="13">F66/D66*100</f>
        <v>63.817866682871795</v>
      </c>
    </row>
    <row r="67" spans="1:9" ht="15" customHeight="1" x14ac:dyDescent="0.25">
      <c r="A67" s="3" t="s">
        <v>55</v>
      </c>
      <c r="B67" s="17">
        <v>191473.8</v>
      </c>
      <c r="C67" s="9">
        <f>B67/B89*100</f>
        <v>45.032950285286901</v>
      </c>
      <c r="D67" s="30">
        <v>251006.9</v>
      </c>
      <c r="E67" s="9">
        <f>D67/D89*100</f>
        <v>37.060082339038168</v>
      </c>
      <c r="F67" s="31">
        <v>158335.4</v>
      </c>
      <c r="G67" s="9">
        <f>F67/F89*100</f>
        <v>38.868761951988297</v>
      </c>
      <c r="H67" s="9">
        <f t="shared" si="12"/>
        <v>-17.307015372338142</v>
      </c>
      <c r="I67" s="10">
        <f t="shared" si="13"/>
        <v>63.080098594899184</v>
      </c>
    </row>
    <row r="68" spans="1:9" ht="26.25" customHeight="1" x14ac:dyDescent="0.25">
      <c r="A68" s="3" t="s">
        <v>56</v>
      </c>
      <c r="B68" s="17">
        <v>22236.799999999999</v>
      </c>
      <c r="C68" s="9">
        <f>B68/B89*100</f>
        <v>5.2298993852102367</v>
      </c>
      <c r="D68" s="30">
        <v>31192.2</v>
      </c>
      <c r="E68" s="9">
        <f>D68/D89*100</f>
        <v>4.605393319210533</v>
      </c>
      <c r="F68" s="31">
        <v>20404.5</v>
      </c>
      <c r="G68" s="9">
        <f>F68/F89*100</f>
        <v>5.0089724297241496</v>
      </c>
      <c r="H68" s="9">
        <f t="shared" si="12"/>
        <v>-8.2399445963447988</v>
      </c>
      <c r="I68" s="10">
        <f t="shared" si="13"/>
        <v>65.415392309615868</v>
      </c>
    </row>
    <row r="69" spans="1:9" ht="36.75" customHeight="1" x14ac:dyDescent="0.25">
      <c r="A69" s="3" t="s">
        <v>57</v>
      </c>
      <c r="B69" s="17">
        <v>89.9</v>
      </c>
      <c r="C69" s="9">
        <f>B69/B89*100</f>
        <v>2.1143687703734364E-2</v>
      </c>
      <c r="D69" s="30">
        <v>193</v>
      </c>
      <c r="E69" s="9">
        <f>D69/D89*100</f>
        <v>2.8495614628260686E-2</v>
      </c>
      <c r="F69" s="31">
        <v>15.7</v>
      </c>
      <c r="G69" s="9">
        <f>F69/F89*100</f>
        <v>3.8540943001136589E-3</v>
      </c>
      <c r="H69" s="9">
        <f t="shared" si="12"/>
        <v>-82.536151279199117</v>
      </c>
      <c r="I69" s="10">
        <f t="shared" si="13"/>
        <v>8.1347150259067362</v>
      </c>
    </row>
    <row r="70" spans="1:9" ht="15" customHeight="1" x14ac:dyDescent="0.25">
      <c r="A70" s="3" t="s">
        <v>58</v>
      </c>
      <c r="B70" s="17">
        <v>69.7</v>
      </c>
      <c r="C70" s="9">
        <f>B70/B89*100</f>
        <v>1.6392825728034317E-2</v>
      </c>
      <c r="D70" s="17">
        <v>180</v>
      </c>
      <c r="E70" s="9">
        <f>D70/D89*100</f>
        <v>2.6576220896823433E-2</v>
      </c>
      <c r="F70" s="31">
        <v>167.8</v>
      </c>
      <c r="G70" s="9">
        <f>F70/F89*100</f>
        <v>4.1192167105673375E-2</v>
      </c>
      <c r="H70" s="9">
        <f t="shared" si="12"/>
        <v>140.74605451936876</v>
      </c>
      <c r="I70" s="10">
        <f t="shared" si="13"/>
        <v>93.222222222222229</v>
      </c>
    </row>
    <row r="71" spans="1:9" ht="26.25" customHeight="1" x14ac:dyDescent="0.25">
      <c r="A71" s="3" t="s">
        <v>59</v>
      </c>
      <c r="B71" s="17">
        <v>1242</v>
      </c>
      <c r="C71" s="9">
        <f>B71/B89*100</f>
        <v>0.29210745414947803</v>
      </c>
      <c r="D71" s="17">
        <v>1335</v>
      </c>
      <c r="E71" s="9">
        <f>D71/D89*100</f>
        <v>0.19710697165144048</v>
      </c>
      <c r="F71" s="31">
        <v>1200</v>
      </c>
      <c r="G71" s="9">
        <f>F71/F89*100</f>
        <v>0.29458045605964273</v>
      </c>
      <c r="H71" s="9">
        <f t="shared" si="12"/>
        <v>-3.3816425120772919</v>
      </c>
      <c r="I71" s="10">
        <f t="shared" si="13"/>
        <v>89.887640449438194</v>
      </c>
    </row>
    <row r="72" spans="1:9" ht="26.25" customHeight="1" x14ac:dyDescent="0.25">
      <c r="A72" s="3" t="s">
        <v>60</v>
      </c>
      <c r="B72" s="17">
        <f>B73</f>
        <v>23432.5</v>
      </c>
      <c r="C72" s="9">
        <f>B72/B89*100</f>
        <v>5.5111174874055111</v>
      </c>
      <c r="D72" s="17">
        <f>D73</f>
        <v>46202.8</v>
      </c>
      <c r="E72" s="9">
        <f>D72/D89*100</f>
        <v>6.8216434380652986</v>
      </c>
      <c r="F72" s="17">
        <f>F73</f>
        <v>29052.5</v>
      </c>
      <c r="G72" s="9">
        <f>F72/F89*100</f>
        <v>7.1319155830606409</v>
      </c>
      <c r="H72" s="9">
        <f t="shared" si="12"/>
        <v>23.983783207084187</v>
      </c>
      <c r="I72" s="10">
        <f t="shared" si="13"/>
        <v>62.88038820158085</v>
      </c>
    </row>
    <row r="73" spans="1:9" ht="15" customHeight="1" x14ac:dyDescent="0.25">
      <c r="A73" s="3" t="s">
        <v>61</v>
      </c>
      <c r="B73" s="17">
        <v>23432.5</v>
      </c>
      <c r="C73" s="9">
        <f>B73/B89*100</f>
        <v>5.5111174874055111</v>
      </c>
      <c r="D73" s="17">
        <v>46202.8</v>
      </c>
      <c r="E73" s="9">
        <f>D73/D89*100</f>
        <v>6.8216434380652986</v>
      </c>
      <c r="F73" s="17">
        <v>29052.5</v>
      </c>
      <c r="G73" s="9">
        <f>F73/F89*100</f>
        <v>7.1319155830606409</v>
      </c>
      <c r="H73" s="9">
        <f t="shared" si="12"/>
        <v>23.983783207084187</v>
      </c>
      <c r="I73" s="10">
        <f t="shared" si="13"/>
        <v>62.88038820158085</v>
      </c>
    </row>
    <row r="74" spans="1:9" ht="15" customHeight="1" x14ac:dyDescent="0.25">
      <c r="A74" s="3" t="s">
        <v>62</v>
      </c>
      <c r="B74" s="17">
        <f>SUM(B75:B78)</f>
        <v>22054.6</v>
      </c>
      <c r="C74" s="9">
        <f>B74/B89*100</f>
        <v>5.1870475509541691</v>
      </c>
      <c r="D74" s="17">
        <f>SUM(D75:D78)</f>
        <v>21625.599999999999</v>
      </c>
      <c r="E74" s="9">
        <f>D74/D89*100</f>
        <v>3.1929262368130269</v>
      </c>
      <c r="F74" s="17">
        <f>SUM(F75:F78)</f>
        <v>15552.399999999998</v>
      </c>
      <c r="G74" s="9">
        <f>F74/F89*100</f>
        <v>3.8178609040183229</v>
      </c>
      <c r="H74" s="9">
        <f t="shared" si="12"/>
        <v>-29.482284874810702</v>
      </c>
      <c r="I74" s="10">
        <f t="shared" si="13"/>
        <v>71.916617342408998</v>
      </c>
    </row>
    <row r="75" spans="1:9" ht="15" customHeight="1" x14ac:dyDescent="0.25">
      <c r="A75" s="3" t="s">
        <v>63</v>
      </c>
      <c r="B75" s="17">
        <v>2773.3</v>
      </c>
      <c r="C75" s="9">
        <f>B75/B89*100</f>
        <v>0.65225571867370979</v>
      </c>
      <c r="D75" s="17">
        <v>4315.3</v>
      </c>
      <c r="E75" s="9">
        <f>D75/D89*100</f>
        <v>0.63713536686701211</v>
      </c>
      <c r="F75" s="17">
        <v>2773.2</v>
      </c>
      <c r="G75" s="9">
        <f>F75/F89*100</f>
        <v>0.68077543395383433</v>
      </c>
      <c r="H75" s="9">
        <f t="shared" si="12"/>
        <v>-3.6058125698730237E-3</v>
      </c>
      <c r="I75" s="10">
        <f t="shared" si="13"/>
        <v>64.26436168980139</v>
      </c>
    </row>
    <row r="76" spans="1:9" ht="26.25" customHeight="1" x14ac:dyDescent="0.25">
      <c r="A76" s="3" t="s">
        <v>64</v>
      </c>
      <c r="B76" s="17">
        <v>12553.3</v>
      </c>
      <c r="C76" s="9">
        <f>B76/B89*100</f>
        <v>2.9524255267106625</v>
      </c>
      <c r="D76" s="32">
        <v>7774.4</v>
      </c>
      <c r="E76" s="9">
        <f>D76/D89*100</f>
        <v>1.1478565096681339</v>
      </c>
      <c r="F76" s="33">
        <v>4626.5</v>
      </c>
      <c r="G76" s="9">
        <f>F76/F89*100</f>
        <v>1.1357303999666142</v>
      </c>
      <c r="H76" s="9">
        <f t="shared" si="12"/>
        <v>-63.145149084304528</v>
      </c>
      <c r="I76" s="10">
        <f t="shared" si="13"/>
        <v>59.509415517596217</v>
      </c>
    </row>
    <row r="77" spans="1:9" ht="15" customHeight="1" x14ac:dyDescent="0.25">
      <c r="A77" s="3" t="s">
        <v>65</v>
      </c>
      <c r="B77" s="17">
        <v>5930</v>
      </c>
      <c r="C77" s="9">
        <f>B77/B89*100</f>
        <v>1.3946837384109541</v>
      </c>
      <c r="D77" s="32">
        <v>8197.7999999999993</v>
      </c>
      <c r="E77" s="9">
        <f>D77/D89*100</f>
        <v>1.2103696870443286</v>
      </c>
      <c r="F77" s="33">
        <v>7345.9</v>
      </c>
      <c r="G77" s="9">
        <f>F77/F89*100</f>
        <v>1.8032988101404412</v>
      </c>
      <c r="H77" s="9">
        <f t="shared" si="12"/>
        <v>23.876897133220893</v>
      </c>
      <c r="I77" s="10">
        <f t="shared" si="13"/>
        <v>89.608187562516775</v>
      </c>
    </row>
    <row r="78" spans="1:9" ht="26.25" customHeight="1" x14ac:dyDescent="0.25">
      <c r="A78" s="3" t="s">
        <v>66</v>
      </c>
      <c r="B78" s="17">
        <v>798</v>
      </c>
      <c r="C78" s="9">
        <f>B78/B89*100</f>
        <v>0.18768256715884338</v>
      </c>
      <c r="D78" s="32">
        <v>1338.1</v>
      </c>
      <c r="E78" s="9">
        <f>D78/D89*100</f>
        <v>0.1975646732335524</v>
      </c>
      <c r="F78" s="33">
        <v>806.8</v>
      </c>
      <c r="G78" s="9">
        <f>F78/F89*100</f>
        <v>0.19805625995743312</v>
      </c>
      <c r="H78" s="9">
        <f t="shared" si="12"/>
        <v>1.1027568922305591</v>
      </c>
      <c r="I78" s="10">
        <f t="shared" si="13"/>
        <v>60.294447350721171</v>
      </c>
    </row>
    <row r="79" spans="1:9" ht="26.25" customHeight="1" x14ac:dyDescent="0.25">
      <c r="A79" s="3" t="s">
        <v>67</v>
      </c>
      <c r="B79" s="17">
        <f>SUM(B80:B81)</f>
        <v>5043.8999999999996</v>
      </c>
      <c r="C79" s="9">
        <f>B79/B89*100</f>
        <v>1.1862808276848249</v>
      </c>
      <c r="D79" s="17">
        <f>SUM(D80:D81)</f>
        <v>7476.5</v>
      </c>
      <c r="E79" s="9">
        <f>D79/D89*100</f>
        <v>1.1038728640838911</v>
      </c>
      <c r="F79" s="17">
        <f>SUM(F80:F81)</f>
        <v>5636.1</v>
      </c>
      <c r="G79" s="9">
        <f>F79/F89*100</f>
        <v>1.383570756998127</v>
      </c>
      <c r="H79" s="9">
        <f t="shared" si="12"/>
        <v>11.740914768334036</v>
      </c>
      <c r="I79" s="10">
        <f t="shared" si="13"/>
        <v>75.384203838694589</v>
      </c>
    </row>
    <row r="80" spans="1:9" ht="15" customHeight="1" x14ac:dyDescent="0.25">
      <c r="A80" s="3" t="s">
        <v>68</v>
      </c>
      <c r="B80" s="17">
        <v>366.7</v>
      </c>
      <c r="C80" s="9">
        <f>B80/B89*100</f>
        <v>8.6244608242039944E-2</v>
      </c>
      <c r="D80" s="17">
        <v>516.20000000000005</v>
      </c>
      <c r="E80" s="9">
        <f>D80/D89*100</f>
        <v>7.6214695705223656E-2</v>
      </c>
      <c r="F80" s="17">
        <v>308.10000000000002</v>
      </c>
      <c r="G80" s="9">
        <f>F80/F89*100</f>
        <v>7.5633532093313277E-2</v>
      </c>
      <c r="H80" s="9">
        <f t="shared" si="12"/>
        <v>-15.980365421325331</v>
      </c>
      <c r="I80" s="10">
        <f t="shared" si="13"/>
        <v>59.686168151879116</v>
      </c>
    </row>
    <row r="81" spans="1:10" ht="15" customHeight="1" x14ac:dyDescent="0.25">
      <c r="A81" s="3" t="s">
        <v>69</v>
      </c>
      <c r="B81" s="17">
        <v>4677.2</v>
      </c>
      <c r="C81" s="9">
        <f>B81/B89*100</f>
        <v>1.1000362194427848</v>
      </c>
      <c r="D81" s="17">
        <v>6960.3</v>
      </c>
      <c r="E81" s="9">
        <f>D81/D89*100</f>
        <v>1.0276581683786674</v>
      </c>
      <c r="F81" s="34">
        <v>5328</v>
      </c>
      <c r="G81" s="9">
        <f>F81/F89*100</f>
        <v>1.3079372249048138</v>
      </c>
      <c r="H81" s="9">
        <f t="shared" si="12"/>
        <v>13.914307705464822</v>
      </c>
      <c r="I81" s="10">
        <f t="shared" si="13"/>
        <v>76.5484246368691</v>
      </c>
    </row>
    <row r="82" spans="1:10" ht="26.25" customHeight="1" x14ac:dyDescent="0.25">
      <c r="A82" s="3" t="s">
        <v>70</v>
      </c>
      <c r="B82" s="17">
        <f>B83</f>
        <v>775.9</v>
      </c>
      <c r="C82" s="9">
        <f>B82/B89*100</f>
        <v>0.18248484192800324</v>
      </c>
      <c r="D82" s="17">
        <f>D83</f>
        <v>1150</v>
      </c>
      <c r="E82" s="9">
        <f>D82/D89*100</f>
        <v>0.16979252239637194</v>
      </c>
      <c r="F82" s="17">
        <f>F83</f>
        <v>766.4</v>
      </c>
      <c r="G82" s="9">
        <f>F82/F89*100</f>
        <v>0.18813871793675849</v>
      </c>
      <c r="H82" s="9">
        <f t="shared" si="12"/>
        <v>-1.2243845856424826</v>
      </c>
      <c r="I82" s="10">
        <f t="shared" si="13"/>
        <v>66.643478260869557</v>
      </c>
    </row>
    <row r="83" spans="1:10" ht="26.25" customHeight="1" x14ac:dyDescent="0.25">
      <c r="A83" s="3" t="s">
        <v>71</v>
      </c>
      <c r="B83" s="17">
        <v>775.9</v>
      </c>
      <c r="C83" s="9">
        <f>B83/B89*100</f>
        <v>0.18248484192800324</v>
      </c>
      <c r="D83" s="17">
        <v>1150</v>
      </c>
      <c r="E83" s="9">
        <f>D83/D89*100</f>
        <v>0.16979252239637194</v>
      </c>
      <c r="F83" s="17">
        <v>766.4</v>
      </c>
      <c r="G83" s="9">
        <f>F83/F89*100</f>
        <v>0.18813871793675849</v>
      </c>
      <c r="H83" s="9">
        <f t="shared" si="12"/>
        <v>-1.2243845856424826</v>
      </c>
      <c r="I83" s="10">
        <f t="shared" si="13"/>
        <v>66.643478260869557</v>
      </c>
    </row>
    <row r="84" spans="1:10" ht="39" customHeight="1" x14ac:dyDescent="0.25">
      <c r="A84" s="3" t="s">
        <v>72</v>
      </c>
      <c r="B84" s="17">
        <f>B85</f>
        <v>56</v>
      </c>
      <c r="C84" s="9">
        <f>B84/B89*100</f>
        <v>1.3170706467287257E-2</v>
      </c>
      <c r="D84" s="17">
        <f>D85</f>
        <v>537.1</v>
      </c>
      <c r="E84" s="9">
        <f>D84/D89*100</f>
        <v>7.9300490242688149E-2</v>
      </c>
      <c r="F84" s="17">
        <f>F85</f>
        <v>44.8</v>
      </c>
      <c r="G84" s="9">
        <f>F84/F89*100</f>
        <v>1.0997670359559994E-2</v>
      </c>
      <c r="H84" s="9">
        <f t="shared" si="12"/>
        <v>-20</v>
      </c>
      <c r="I84" s="10">
        <f t="shared" si="13"/>
        <v>8.3410910444982314</v>
      </c>
    </row>
    <row r="85" spans="1:10" ht="39" customHeight="1" x14ac:dyDescent="0.25">
      <c r="A85" s="3" t="s">
        <v>73</v>
      </c>
      <c r="B85" s="17">
        <v>56</v>
      </c>
      <c r="C85" s="9">
        <f>B85/B89*100</f>
        <v>1.3170706467287257E-2</v>
      </c>
      <c r="D85" s="17">
        <v>537.1</v>
      </c>
      <c r="E85" s="9">
        <f>D85/D89*100</f>
        <v>7.9300490242688149E-2</v>
      </c>
      <c r="F85" s="17">
        <v>44.8</v>
      </c>
      <c r="G85" s="9">
        <f>F85/F89*100</f>
        <v>1.0997670359559994E-2</v>
      </c>
      <c r="H85" s="9">
        <f t="shared" si="12"/>
        <v>-20</v>
      </c>
      <c r="I85" s="10">
        <f t="shared" si="13"/>
        <v>8.3410910444982314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1083.2</v>
      </c>
      <c r="E86" s="9">
        <f>D86/D89*100</f>
        <v>0.15992979153021747</v>
      </c>
      <c r="F86" s="17">
        <f>SUM(F87:F88)</f>
        <v>0</v>
      </c>
      <c r="G86" s="9">
        <f>F86/F89*100</f>
        <v>0</v>
      </c>
      <c r="H86" s="9" t="e">
        <f t="shared" si="12"/>
        <v>#DIV/0!</v>
      </c>
      <c r="I86" s="10">
        <f t="shared" si="13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1083.2</v>
      </c>
      <c r="E88" s="9">
        <f t="shared" ref="E88:G88" si="14">D88/D89*100</f>
        <v>0.15992979153021747</v>
      </c>
      <c r="F88" s="17">
        <v>0</v>
      </c>
      <c r="G88" s="9">
        <f t="shared" si="14"/>
        <v>0</v>
      </c>
      <c r="H88" s="9" t="e">
        <f t="shared" si="12"/>
        <v>#DIV/0!</v>
      </c>
      <c r="I88" s="10">
        <f t="shared" si="13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425186.00000000006</v>
      </c>
      <c r="C89" s="13">
        <f>C43+C52+C54+C57+C61+C65+C72+C74+C79+C82+C84+C86</f>
        <v>100</v>
      </c>
      <c r="D89" s="16">
        <f>D43+D52+D54+D57+D61+D65+D72+D74+D79+D82+D84+D86</f>
        <v>677297.2</v>
      </c>
      <c r="E89" s="13"/>
      <c r="F89" s="16">
        <f>F43+F52+F54+F57+F61+F65+F72+F74+F79+F82+F84+F86</f>
        <v>407359</v>
      </c>
      <c r="G89" s="13"/>
      <c r="H89" s="9">
        <f t="shared" si="12"/>
        <v>-4.1927532891487687</v>
      </c>
      <c r="I89" s="10">
        <f t="shared" si="13"/>
        <v>60.144793157272773</v>
      </c>
    </row>
    <row r="90" spans="1:10" ht="115.5" customHeight="1" x14ac:dyDescent="0.25">
      <c r="A90" s="3" t="s">
        <v>78</v>
      </c>
      <c r="B90" s="17">
        <v>126826.8</v>
      </c>
      <c r="C90" s="9">
        <f>B90/B89*100</f>
        <v>29.828545624738346</v>
      </c>
      <c r="D90" s="17">
        <v>218897.3</v>
      </c>
      <c r="E90" s="9">
        <f t="shared" ref="E90:G90" si="15">D90/D89*100</f>
        <v>32.319238880656826</v>
      </c>
      <c r="F90" s="17">
        <v>145312.20000000001</v>
      </c>
      <c r="G90" s="9">
        <f t="shared" si="15"/>
        <v>35.671778455858352</v>
      </c>
      <c r="H90" s="9">
        <f t="shared" si="12"/>
        <v>14.575310581044391</v>
      </c>
      <c r="I90" s="10">
        <f t="shared" si="13"/>
        <v>66.383733376336764</v>
      </c>
      <c r="J90" s="18"/>
    </row>
    <row r="91" spans="1:10" ht="51.75" customHeight="1" x14ac:dyDescent="0.25">
      <c r="A91" s="3" t="s">
        <v>79</v>
      </c>
      <c r="B91" s="17">
        <v>95480.3</v>
      </c>
      <c r="C91" s="9">
        <f>B91/B89*100</f>
        <v>22.456125084080846</v>
      </c>
      <c r="D91" s="17">
        <v>104906.9</v>
      </c>
      <c r="E91" s="9">
        <f t="shared" ref="E91:G91" si="16">D91/D89*100</f>
        <v>15.489049711116479</v>
      </c>
      <c r="F91" s="17">
        <v>55119.7</v>
      </c>
      <c r="G91" s="9">
        <f t="shared" si="16"/>
        <v>13.530988636558908</v>
      </c>
      <c r="H91" s="9">
        <f t="shared" si="12"/>
        <v>-42.271128180368102</v>
      </c>
      <c r="I91" s="10">
        <f t="shared" si="13"/>
        <v>52.54153921238737</v>
      </c>
    </row>
    <row r="92" spans="1:10" ht="26.25" customHeight="1" x14ac:dyDescent="0.25">
      <c r="A92" s="3" t="s">
        <v>80</v>
      </c>
      <c r="B92" s="17">
        <v>13739</v>
      </c>
      <c r="C92" s="9">
        <f>B92/B89*100</f>
        <v>3.2312917170367785</v>
      </c>
      <c r="D92" s="17">
        <v>8596.1</v>
      </c>
      <c r="E92" s="9">
        <f t="shared" ref="E92:G92" si="17">D92/D89*100</f>
        <v>1.2691769580621328</v>
      </c>
      <c r="F92" s="17">
        <v>5802</v>
      </c>
      <c r="G92" s="9">
        <f t="shared" si="17"/>
        <v>1.4242965050483727</v>
      </c>
      <c r="H92" s="9">
        <f t="shared" si="12"/>
        <v>-57.769852245432709</v>
      </c>
      <c r="I92" s="10">
        <f t="shared" si="13"/>
        <v>67.495724805435017</v>
      </c>
    </row>
    <row r="93" spans="1:10" ht="51.75" customHeight="1" x14ac:dyDescent="0.25">
      <c r="A93" s="3" t="s">
        <v>81</v>
      </c>
      <c r="B93" s="17">
        <v>3248.7</v>
      </c>
      <c r="C93" s="9">
        <f>B93/B89*100</f>
        <v>0.76406560893350184</v>
      </c>
      <c r="D93" s="17">
        <v>24973.1</v>
      </c>
      <c r="E93" s="9">
        <f t="shared" ref="E93:G93" si="18">D93/D89*100</f>
        <v>3.6871701226581184</v>
      </c>
      <c r="F93" s="17">
        <v>4879</v>
      </c>
      <c r="G93" s="9">
        <f t="shared" si="18"/>
        <v>1.1977150375958308</v>
      </c>
      <c r="H93" s="9">
        <f t="shared" si="12"/>
        <v>50.18315018315019</v>
      </c>
      <c r="I93" s="10">
        <f t="shared" si="13"/>
        <v>19.537021835494993</v>
      </c>
    </row>
    <row r="94" spans="1:10" ht="15" customHeight="1" x14ac:dyDescent="0.25">
      <c r="A94" s="3" t="s">
        <v>82</v>
      </c>
      <c r="B94" s="17">
        <v>0</v>
      </c>
      <c r="C94" s="9">
        <f>B94/B89*100</f>
        <v>0</v>
      </c>
      <c r="D94" s="17">
        <v>1126.7</v>
      </c>
      <c r="E94" s="9">
        <f t="shared" ref="E94:G94" si="19">D94/D89*100</f>
        <v>0.16635237824694982</v>
      </c>
      <c r="F94" s="17">
        <v>0</v>
      </c>
      <c r="G94" s="9">
        <f t="shared" si="19"/>
        <v>0</v>
      </c>
      <c r="H94" s="9" t="e">
        <f t="shared" si="12"/>
        <v>#DIV/0!</v>
      </c>
      <c r="I94" s="10">
        <f t="shared" si="13"/>
        <v>0</v>
      </c>
      <c r="J94" s="18"/>
    </row>
    <row r="95" spans="1:10" ht="51.75" customHeight="1" x14ac:dyDescent="0.25">
      <c r="A95" s="3" t="s">
        <v>83</v>
      </c>
      <c r="B95" s="17">
        <v>181433.60000000001</v>
      </c>
      <c r="C95" s="9">
        <f>B95/B89*100</f>
        <v>42.671583730414447</v>
      </c>
      <c r="D95" s="17">
        <v>305060.8</v>
      </c>
      <c r="E95" s="9">
        <f t="shared" ref="E95:G95" si="20">D95/D89*100</f>
        <v>45.040906709787073</v>
      </c>
      <c r="F95" s="17">
        <v>194835.1</v>
      </c>
      <c r="G95" s="9">
        <f t="shared" si="20"/>
        <v>47.828843845355081</v>
      </c>
      <c r="H95" s="9">
        <f t="shared" si="12"/>
        <v>7.3864488165367419</v>
      </c>
      <c r="I95" s="10">
        <f t="shared" si="13"/>
        <v>63.867629010348104</v>
      </c>
    </row>
    <row r="96" spans="1:10" ht="42" customHeight="1" x14ac:dyDescent="0.25">
      <c r="A96" s="3" t="s">
        <v>84</v>
      </c>
      <c r="B96" s="17">
        <v>56</v>
      </c>
      <c r="C96" s="9">
        <f>B96/B89*100</f>
        <v>1.3170706467287257E-2</v>
      </c>
      <c r="D96" s="17">
        <v>537.1</v>
      </c>
      <c r="E96" s="9">
        <f t="shared" ref="E96:G96" si="21">D96/D89*100</f>
        <v>7.9300490242688149E-2</v>
      </c>
      <c r="F96" s="17">
        <v>44.8</v>
      </c>
      <c r="G96" s="9">
        <f t="shared" si="21"/>
        <v>1.0997670359559994E-2</v>
      </c>
      <c r="H96" s="9">
        <f t="shared" si="12"/>
        <v>-20</v>
      </c>
      <c r="I96" s="10">
        <f t="shared" si="13"/>
        <v>8.3410910444982314</v>
      </c>
    </row>
    <row r="97" spans="1:9" ht="15" customHeight="1" x14ac:dyDescent="0.25">
      <c r="A97" s="3" t="s">
        <v>85</v>
      </c>
      <c r="B97" s="17">
        <f>SUM(B98:B102)</f>
        <v>4401.6000000000004</v>
      </c>
      <c r="C97" s="9">
        <f>B97/B89*100</f>
        <v>1.0352175283287783</v>
      </c>
      <c r="D97" s="17">
        <f>SUM(D98:D102)</f>
        <v>13199.2</v>
      </c>
      <c r="E97" s="9">
        <f t="shared" ref="E97:G97" si="22">D97/D89*100</f>
        <v>1.9488047492297329</v>
      </c>
      <c r="F97" s="17">
        <f>SUM(F98:F102)</f>
        <v>1366.1999999999998</v>
      </c>
      <c r="G97" s="9">
        <f t="shared" si="22"/>
        <v>0.33537984922390318</v>
      </c>
      <c r="H97" s="9">
        <f t="shared" si="12"/>
        <v>-68.961286804798263</v>
      </c>
      <c r="I97" s="10">
        <f t="shared" si="13"/>
        <v>10.350627310746104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1300</v>
      </c>
      <c r="E98" s="9">
        <f t="shared" ref="E98:G98" si="23">D98/D89*100</f>
        <v>0.19193937314372481</v>
      </c>
      <c r="F98" s="17">
        <v>214.1</v>
      </c>
      <c r="G98" s="9">
        <f t="shared" si="23"/>
        <v>5.2558063035307918E-2</v>
      </c>
      <c r="H98" s="9" t="e">
        <f t="shared" si="12"/>
        <v>#DIV/0!</v>
      </c>
      <c r="I98" s="10">
        <f t="shared" si="13"/>
        <v>16.469230769230769</v>
      </c>
    </row>
    <row r="99" spans="1:9" ht="15" customHeight="1" x14ac:dyDescent="0.25">
      <c r="A99" s="3" t="s">
        <v>87</v>
      </c>
      <c r="B99" s="17">
        <v>782.9</v>
      </c>
      <c r="C99" s="9">
        <f>B99/B89*100</f>
        <v>0.18413118023641414</v>
      </c>
      <c r="D99" s="17">
        <v>868.7</v>
      </c>
      <c r="E99" s="9">
        <f>D99/D89*100</f>
        <v>0.12825979496150289</v>
      </c>
      <c r="F99" s="17">
        <v>868.7</v>
      </c>
      <c r="G99" s="9">
        <f>F99/F89*100</f>
        <v>0.21325170181584305</v>
      </c>
      <c r="H99" s="9">
        <f t="shared" si="12"/>
        <v>10.95925405543494</v>
      </c>
      <c r="I99" s="10">
        <f t="shared" si="13"/>
        <v>100</v>
      </c>
    </row>
    <row r="100" spans="1:9" ht="26.25" customHeight="1" x14ac:dyDescent="0.25">
      <c r="A100" s="3" t="s">
        <v>88</v>
      </c>
      <c r="B100" s="17">
        <v>1376.4</v>
      </c>
      <c r="C100" s="9">
        <f>B100/B89*100</f>
        <v>0.32371714967096754</v>
      </c>
      <c r="D100" s="17">
        <v>930.5</v>
      </c>
      <c r="E100" s="9">
        <f>D100/D89*100</f>
        <v>0.13738429746941228</v>
      </c>
      <c r="F100" s="17">
        <v>283.39999999999998</v>
      </c>
      <c r="G100" s="9">
        <f>F100/F89*100</f>
        <v>6.9570084372752278E-2</v>
      </c>
      <c r="H100" s="9">
        <f t="shared" si="12"/>
        <v>-79.410055216506834</v>
      </c>
      <c r="I100" s="10">
        <f t="shared" si="13"/>
        <v>30.456743686190219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10100</v>
      </c>
      <c r="E101" s="9">
        <f>D101/D89*100</f>
        <v>1.4912212836550927</v>
      </c>
      <c r="F101" s="17">
        <v>0</v>
      </c>
      <c r="G101" s="9">
        <f>F101/F89*100</f>
        <v>0</v>
      </c>
      <c r="H101" s="9" t="e">
        <f t="shared" si="12"/>
        <v>#DIV/0!</v>
      </c>
      <c r="I101" s="10">
        <f t="shared" si="13"/>
        <v>0</v>
      </c>
    </row>
    <row r="102" spans="1:9" ht="15" customHeight="1" x14ac:dyDescent="0.25">
      <c r="A102" s="3" t="s">
        <v>90</v>
      </c>
      <c r="B102" s="17">
        <v>2242.3000000000002</v>
      </c>
      <c r="C102" s="9">
        <f>B102/B89*100</f>
        <v>0.52736919842139673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>
        <f t="shared" si="12"/>
        <v>-100</v>
      </c>
      <c r="I102" s="10" t="e">
        <f t="shared" si="13"/>
        <v>#DIV/0!</v>
      </c>
    </row>
    <row r="103" spans="1:9" ht="26.25" customHeight="1" x14ac:dyDescent="0.25">
      <c r="A103" s="3" t="s">
        <v>91</v>
      </c>
      <c r="B103" s="17">
        <f>B42-B89</f>
        <v>7503.9999999999418</v>
      </c>
      <c r="C103" s="9"/>
      <c r="D103" s="17">
        <f>D42-D89</f>
        <v>-44168.199999999953</v>
      </c>
      <c r="E103" s="9"/>
      <c r="F103" s="17">
        <f>F42-F89</f>
        <v>3225</v>
      </c>
      <c r="G103" s="9"/>
      <c r="H103" s="9"/>
      <c r="I103" s="9"/>
    </row>
    <row r="104" spans="1:9" x14ac:dyDescent="0.25">
      <c r="A104" s="27" t="s">
        <v>92</v>
      </c>
      <c r="B104" s="28"/>
      <c r="C104" s="28"/>
      <c r="D104" s="28"/>
      <c r="E104" s="28"/>
      <c r="F104" s="28"/>
      <c r="G104" s="28"/>
      <c r="H104" s="28"/>
      <c r="I104" s="29"/>
    </row>
    <row r="105" spans="1:9" ht="64.5" customHeight="1" x14ac:dyDescent="0.25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8"/>
      <c r="C106" s="8"/>
      <c r="D106" s="21">
        <v>0</v>
      </c>
      <c r="E106" s="21"/>
      <c r="F106" s="21"/>
      <c r="G106" s="8"/>
      <c r="H106" s="8"/>
      <c r="I106" s="8"/>
    </row>
    <row r="107" spans="1:9" ht="39" customHeight="1" x14ac:dyDescent="0.25">
      <c r="A107" s="3" t="s">
        <v>95</v>
      </c>
      <c r="B107" s="8">
        <v>-5845</v>
      </c>
      <c r="C107" s="8"/>
      <c r="D107" s="21"/>
      <c r="E107" s="21"/>
      <c r="F107" s="21"/>
      <c r="G107" s="8"/>
      <c r="H107" s="8"/>
      <c r="I107" s="8"/>
    </row>
    <row r="108" spans="1:9" ht="39" customHeight="1" x14ac:dyDescent="0.25">
      <c r="A108" s="3" t="s">
        <v>96</v>
      </c>
      <c r="B108" s="8"/>
      <c r="C108" s="8"/>
      <c r="D108" s="21"/>
      <c r="E108" s="21"/>
      <c r="F108" s="21"/>
      <c r="G108" s="8"/>
      <c r="H108" s="8"/>
      <c r="I108" s="8"/>
    </row>
    <row r="109" spans="1:9" ht="51.75" customHeight="1" x14ac:dyDescent="0.25">
      <c r="A109" s="3" t="s">
        <v>97</v>
      </c>
      <c r="B109" s="8"/>
      <c r="C109" s="8"/>
      <c r="D109" s="21"/>
      <c r="E109" s="21"/>
      <c r="F109" s="21"/>
      <c r="G109" s="8"/>
      <c r="H109" s="8"/>
      <c r="I109" s="8"/>
    </row>
    <row r="110" spans="1:9" ht="51.75" customHeight="1" x14ac:dyDescent="0.25">
      <c r="A110" s="3" t="s">
        <v>98</v>
      </c>
      <c r="B110" s="8"/>
      <c r="C110" s="8"/>
      <c r="D110" s="21"/>
      <c r="E110" s="21"/>
      <c r="F110" s="21"/>
      <c r="G110" s="8"/>
      <c r="H110" s="8"/>
      <c r="I110" s="8"/>
    </row>
    <row r="111" spans="1:9" ht="39" customHeight="1" x14ac:dyDescent="0.25">
      <c r="A111" s="3" t="s">
        <v>99</v>
      </c>
      <c r="B111" s="8"/>
      <c r="C111" s="8"/>
      <c r="D111" s="21"/>
      <c r="E111" s="21"/>
      <c r="F111" s="21"/>
      <c r="G111" s="8"/>
      <c r="H111" s="8"/>
      <c r="I111" s="8"/>
    </row>
    <row r="112" spans="1:9" ht="39" customHeight="1" x14ac:dyDescent="0.25">
      <c r="A112" s="3" t="s">
        <v>100</v>
      </c>
      <c r="B112" s="8">
        <v>-1659</v>
      </c>
      <c r="C112" s="8"/>
      <c r="D112" s="21">
        <v>19071</v>
      </c>
      <c r="E112" s="21"/>
      <c r="F112" s="21">
        <v>-3225</v>
      </c>
      <c r="G112" s="8"/>
      <c r="H112" s="8"/>
      <c r="I112" s="8"/>
    </row>
    <row r="113" spans="1:9" ht="39" customHeight="1" x14ac:dyDescent="0.25">
      <c r="A113" s="3" t="s">
        <v>101</v>
      </c>
      <c r="B113" s="7">
        <f t="shared" ref="B113" si="24">SUM(B105:B112)</f>
        <v>-7504</v>
      </c>
      <c r="C113" s="7"/>
      <c r="D113" s="22">
        <f t="shared" ref="D113:F113" si="25">SUM(D105:D112)</f>
        <v>19071</v>
      </c>
      <c r="E113" s="22"/>
      <c r="F113" s="22">
        <f t="shared" si="25"/>
        <v>-3225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2024-09-09T11:21:07Z</dcterms:modified>
</cp:coreProperties>
</file>