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D2A752DE-E643-4833-85D9-CBDF9E5A9EC5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F101" i="1" l="1"/>
  <c r="D101" i="1"/>
  <c r="B101" i="1"/>
  <c r="B25" i="1"/>
  <c r="I41" i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I25" i="1" s="1"/>
  <c r="D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D11" i="1" s="1"/>
  <c r="B12" i="1"/>
  <c r="B11" i="1"/>
  <c r="I10" i="1"/>
  <c r="H10" i="1"/>
  <c r="F9" i="1"/>
  <c r="D9" i="1"/>
  <c r="B9" i="1"/>
  <c r="B43" i="1"/>
  <c r="D43" i="1"/>
  <c r="F43" i="1"/>
  <c r="H43" i="1"/>
  <c r="H44" i="1"/>
  <c r="H45" i="1"/>
  <c r="H46" i="1"/>
  <c r="H47" i="1"/>
  <c r="H48" i="1"/>
  <c r="H49" i="1"/>
  <c r="B50" i="1"/>
  <c r="D50" i="1"/>
  <c r="F50" i="1"/>
  <c r="H50" i="1"/>
  <c r="H51" i="1"/>
  <c r="B52" i="1"/>
  <c r="D52" i="1"/>
  <c r="F52" i="1"/>
  <c r="H52" i="1" s="1"/>
  <c r="H53" i="1"/>
  <c r="B54" i="1"/>
  <c r="D54" i="1"/>
  <c r="F54" i="1"/>
  <c r="H54" i="1"/>
  <c r="C55" i="1"/>
  <c r="E55" i="1"/>
  <c r="G55" i="1"/>
  <c r="H55" i="1"/>
  <c r="H56" i="1"/>
  <c r="H57" i="1"/>
  <c r="H58" i="1"/>
  <c r="B59" i="1"/>
  <c r="D59" i="1"/>
  <c r="F59" i="1"/>
  <c r="H59" i="1" s="1"/>
  <c r="H60" i="1"/>
  <c r="H61" i="1"/>
  <c r="H62" i="1"/>
  <c r="B63" i="1"/>
  <c r="D63" i="1"/>
  <c r="F63" i="1"/>
  <c r="H63" i="1"/>
  <c r="H64" i="1"/>
  <c r="H65" i="1"/>
  <c r="H66" i="1"/>
  <c r="H67" i="1"/>
  <c r="H68" i="1"/>
  <c r="H69" i="1"/>
  <c r="B70" i="1"/>
  <c r="D70" i="1"/>
  <c r="H70" i="1"/>
  <c r="H71" i="1"/>
  <c r="B72" i="1"/>
  <c r="D72" i="1"/>
  <c r="F72" i="1"/>
  <c r="H72" i="1"/>
  <c r="H73" i="1"/>
  <c r="H74" i="1"/>
  <c r="H75" i="1"/>
  <c r="H76" i="1"/>
  <c r="B77" i="1"/>
  <c r="D77" i="1"/>
  <c r="F77" i="1"/>
  <c r="F111" i="1"/>
  <c r="D111" i="1"/>
  <c r="B111" i="1"/>
  <c r="H9" i="1" l="1"/>
  <c r="I11" i="1"/>
  <c r="H14" i="1"/>
  <c r="H33" i="1"/>
  <c r="I9" i="1"/>
  <c r="I12" i="1"/>
  <c r="F32" i="1"/>
  <c r="I14" i="1"/>
  <c r="I32" i="1"/>
  <c r="I33" i="1"/>
  <c r="H11" i="1"/>
  <c r="H12" i="1"/>
  <c r="B8" i="1"/>
  <c r="D8" i="1"/>
  <c r="F8" i="1"/>
  <c r="H77" i="1"/>
  <c r="F84" i="1"/>
  <c r="B95" i="1"/>
  <c r="B84" i="1"/>
  <c r="H32" i="1" l="1"/>
  <c r="F31" i="1"/>
  <c r="D42" i="1"/>
  <c r="H8" i="1"/>
  <c r="I8" i="1"/>
  <c r="F42" i="1"/>
  <c r="B42" i="1"/>
  <c r="F95" i="1"/>
  <c r="D95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D84" i="1"/>
  <c r="F82" i="1"/>
  <c r="D82" i="1"/>
  <c r="F80" i="1"/>
  <c r="D80" i="1"/>
  <c r="H31" i="1" l="1"/>
  <c r="I31" i="1"/>
  <c r="C41" i="1"/>
  <c r="C39" i="1"/>
  <c r="C37" i="1"/>
  <c r="C36" i="1"/>
  <c r="C34" i="1"/>
  <c r="C29" i="1"/>
  <c r="C27" i="1"/>
  <c r="C26" i="1"/>
  <c r="C25" i="1"/>
  <c r="C24" i="1"/>
  <c r="C22" i="1"/>
  <c r="C20" i="1"/>
  <c r="C15" i="1"/>
  <c r="C10" i="1"/>
  <c r="C13" i="1"/>
  <c r="C9" i="1"/>
  <c r="C40" i="1"/>
  <c r="C38" i="1"/>
  <c r="C35" i="1"/>
  <c r="C30" i="1"/>
  <c r="C28" i="1"/>
  <c r="C23" i="1"/>
  <c r="C21" i="1"/>
  <c r="C18" i="1"/>
  <c r="C17" i="1"/>
  <c r="C16" i="1"/>
  <c r="C11" i="1"/>
  <c r="C14" i="1"/>
  <c r="C31" i="1"/>
  <c r="C33" i="1"/>
  <c r="C12" i="1"/>
  <c r="C19" i="1"/>
  <c r="C32" i="1"/>
  <c r="I42" i="1"/>
  <c r="G41" i="1"/>
  <c r="G39" i="1"/>
  <c r="G37" i="1"/>
  <c r="G36" i="1"/>
  <c r="G34" i="1"/>
  <c r="G29" i="1"/>
  <c r="G27" i="1"/>
  <c r="G26" i="1"/>
  <c r="G25" i="1"/>
  <c r="G24" i="1"/>
  <c r="G22" i="1"/>
  <c r="G20" i="1"/>
  <c r="G15" i="1"/>
  <c r="G10" i="1"/>
  <c r="G9" i="1"/>
  <c r="H42" i="1"/>
  <c r="G40" i="1"/>
  <c r="G38" i="1"/>
  <c r="G35" i="1"/>
  <c r="G30" i="1"/>
  <c r="G28" i="1"/>
  <c r="G23" i="1"/>
  <c r="G21" i="1"/>
  <c r="G18" i="1"/>
  <c r="G17" i="1"/>
  <c r="G16" i="1"/>
  <c r="G13" i="1"/>
  <c r="G11" i="1"/>
  <c r="G19" i="1"/>
  <c r="G14" i="1"/>
  <c r="G31" i="1"/>
  <c r="G32" i="1"/>
  <c r="G33" i="1"/>
  <c r="G12" i="1"/>
  <c r="E40" i="1"/>
  <c r="E38" i="1"/>
  <c r="E35" i="1"/>
  <c r="E30" i="1"/>
  <c r="E28" i="1"/>
  <c r="E25" i="1"/>
  <c r="E23" i="1"/>
  <c r="E21" i="1"/>
  <c r="E18" i="1"/>
  <c r="E17" i="1"/>
  <c r="E16" i="1"/>
  <c r="E13" i="1"/>
  <c r="E10" i="1"/>
  <c r="E9" i="1"/>
  <c r="E41" i="1"/>
  <c r="E39" i="1"/>
  <c r="E37" i="1"/>
  <c r="E36" i="1"/>
  <c r="E34" i="1"/>
  <c r="E29" i="1"/>
  <c r="E27" i="1"/>
  <c r="E26" i="1"/>
  <c r="E24" i="1"/>
  <c r="E22" i="1"/>
  <c r="E20" i="1"/>
  <c r="E15" i="1"/>
  <c r="E31" i="1"/>
  <c r="E33" i="1"/>
  <c r="E12" i="1"/>
  <c r="E19" i="1"/>
  <c r="E32" i="1"/>
  <c r="E11" i="1"/>
  <c r="E14" i="1"/>
  <c r="C8" i="1"/>
  <c r="G8" i="1"/>
  <c r="E8" i="1"/>
  <c r="E42" i="1" s="1"/>
  <c r="I82" i="1"/>
  <c r="I84" i="1"/>
  <c r="I80" i="1"/>
  <c r="I95" i="1"/>
  <c r="H95" i="1"/>
  <c r="H84" i="1"/>
  <c r="B82" i="1"/>
  <c r="H82" i="1" s="1"/>
  <c r="B80" i="1"/>
  <c r="H80" i="1" s="1"/>
  <c r="C42" i="1" l="1"/>
  <c r="G42" i="1"/>
  <c r="B87" i="1"/>
  <c r="C51" i="1" l="1"/>
  <c r="C56" i="1"/>
  <c r="C57" i="1"/>
  <c r="C58" i="1"/>
  <c r="C64" i="1"/>
  <c r="C65" i="1"/>
  <c r="C66" i="1"/>
  <c r="C67" i="1"/>
  <c r="C68" i="1"/>
  <c r="C69" i="1"/>
  <c r="C71" i="1"/>
  <c r="C43" i="1"/>
  <c r="C44" i="1"/>
  <c r="C45" i="1"/>
  <c r="C46" i="1"/>
  <c r="C47" i="1"/>
  <c r="C48" i="1"/>
  <c r="C49" i="1"/>
  <c r="C52" i="1"/>
  <c r="C53" i="1"/>
  <c r="C59" i="1"/>
  <c r="C60" i="1"/>
  <c r="C61" i="1"/>
  <c r="C62" i="1"/>
  <c r="C70" i="1"/>
  <c r="C74" i="1"/>
  <c r="C76" i="1"/>
  <c r="C72" i="1"/>
  <c r="C73" i="1"/>
  <c r="C75" i="1"/>
  <c r="C63" i="1"/>
  <c r="C54" i="1"/>
  <c r="C50" i="1"/>
  <c r="C77" i="1"/>
  <c r="C100" i="1"/>
  <c r="C89" i="1"/>
  <c r="C88" i="1"/>
  <c r="C90" i="1"/>
  <c r="C93" i="1"/>
  <c r="C83" i="1"/>
  <c r="C85" i="1"/>
  <c r="C98" i="1"/>
  <c r="C91" i="1"/>
  <c r="C92" i="1"/>
  <c r="C81" i="1"/>
  <c r="C84" i="1"/>
  <c r="C96" i="1"/>
  <c r="C97" i="1"/>
  <c r="C86" i="1"/>
  <c r="C80" i="1"/>
  <c r="C95" i="1"/>
  <c r="C78" i="1"/>
  <c r="C82" i="1"/>
  <c r="C79" i="1"/>
  <c r="C94" i="1"/>
  <c r="C99" i="1"/>
  <c r="D87" i="1" l="1"/>
  <c r="C87" i="1"/>
  <c r="E44" i="1" l="1"/>
  <c r="E45" i="1"/>
  <c r="E46" i="1"/>
  <c r="E47" i="1"/>
  <c r="E48" i="1"/>
  <c r="E49" i="1"/>
  <c r="E53" i="1"/>
  <c r="E60" i="1"/>
  <c r="E61" i="1"/>
  <c r="E62" i="1"/>
  <c r="E73" i="1"/>
  <c r="E74" i="1"/>
  <c r="E75" i="1"/>
  <c r="E76" i="1"/>
  <c r="E43" i="1"/>
  <c r="E51" i="1"/>
  <c r="E52" i="1"/>
  <c r="E56" i="1"/>
  <c r="E57" i="1"/>
  <c r="E58" i="1"/>
  <c r="E59" i="1"/>
  <c r="E64" i="1"/>
  <c r="E65" i="1"/>
  <c r="E66" i="1"/>
  <c r="E70" i="1"/>
  <c r="E71" i="1"/>
  <c r="E67" i="1"/>
  <c r="E68" i="1"/>
  <c r="E69" i="1"/>
  <c r="E72" i="1"/>
  <c r="E63" i="1"/>
  <c r="E50" i="1"/>
  <c r="E77" i="1"/>
  <c r="E54" i="1"/>
  <c r="E79" i="1"/>
  <c r="I46" i="1" s="1"/>
  <c r="E91" i="1"/>
  <c r="E98" i="1"/>
  <c r="E95" i="1"/>
  <c r="E94" i="1"/>
  <c r="E100" i="1"/>
  <c r="E89" i="1"/>
  <c r="E96" i="1"/>
  <c r="E88" i="1"/>
  <c r="E86" i="1"/>
  <c r="E82" i="1"/>
  <c r="E78" i="1"/>
  <c r="E97" i="1"/>
  <c r="E93" i="1"/>
  <c r="E92" i="1"/>
  <c r="E81" i="1"/>
  <c r="E83" i="1"/>
  <c r="E85" i="1"/>
  <c r="E90" i="1"/>
  <c r="E99" i="1"/>
  <c r="E84" i="1"/>
  <c r="E80" i="1"/>
  <c r="I77" i="1" l="1"/>
  <c r="I75" i="1"/>
  <c r="I74" i="1"/>
  <c r="I71" i="1"/>
  <c r="I70" i="1"/>
  <c r="I68" i="1"/>
  <c r="I67" i="1"/>
  <c r="I65" i="1"/>
  <c r="I63" i="1"/>
  <c r="I62" i="1"/>
  <c r="I59" i="1"/>
  <c r="I57" i="1"/>
  <c r="I55" i="1"/>
  <c r="I52" i="1"/>
  <c r="I50" i="1"/>
  <c r="I49" i="1"/>
  <c r="I47" i="1"/>
  <c r="I45" i="1"/>
  <c r="I44" i="1"/>
  <c r="I76" i="1"/>
  <c r="I72" i="1"/>
  <c r="I69" i="1"/>
  <c r="I66" i="1"/>
  <c r="I64" i="1"/>
  <c r="I60" i="1"/>
  <c r="I58" i="1"/>
  <c r="I56" i="1"/>
  <c r="I53" i="1"/>
  <c r="I51" i="1"/>
  <c r="I48" i="1"/>
  <c r="I54" i="1"/>
  <c r="I61" i="1"/>
  <c r="I73" i="1"/>
  <c r="I43" i="1" l="1"/>
  <c r="F87" i="1"/>
  <c r="G51" i="1" l="1"/>
  <c r="G56" i="1"/>
  <c r="G57" i="1"/>
  <c r="G58" i="1"/>
  <c r="G64" i="1"/>
  <c r="G65" i="1"/>
  <c r="G66" i="1"/>
  <c r="G67" i="1"/>
  <c r="G68" i="1"/>
  <c r="G69" i="1"/>
  <c r="G70" i="1"/>
  <c r="G71" i="1"/>
  <c r="G43" i="1"/>
  <c r="G44" i="1"/>
  <c r="G45" i="1"/>
  <c r="G46" i="1"/>
  <c r="G47" i="1"/>
  <c r="G48" i="1"/>
  <c r="G49" i="1"/>
  <c r="G52" i="1"/>
  <c r="G53" i="1"/>
  <c r="G59" i="1"/>
  <c r="G60" i="1"/>
  <c r="G61" i="1"/>
  <c r="G62" i="1"/>
  <c r="G73" i="1"/>
  <c r="G75" i="1"/>
  <c r="G72" i="1"/>
  <c r="G74" i="1"/>
  <c r="G76" i="1"/>
  <c r="G77" i="1"/>
  <c r="G63" i="1"/>
  <c r="G54" i="1"/>
  <c r="G50" i="1"/>
  <c r="I87" i="1"/>
  <c r="G78" i="1"/>
  <c r="G83" i="1"/>
  <c r="G79" i="1"/>
  <c r="G82" i="1"/>
  <c r="G81" i="1"/>
  <c r="G80" i="1"/>
  <c r="G84" i="1"/>
  <c r="G86" i="1"/>
  <c r="G85" i="1"/>
  <c r="H87" i="1"/>
  <c r="G99" i="1"/>
  <c r="G100" i="1"/>
  <c r="G91" i="1"/>
  <c r="G92" i="1"/>
  <c r="G88" i="1"/>
  <c r="G94" i="1"/>
  <c r="G93" i="1"/>
  <c r="G96" i="1"/>
  <c r="G95" i="1"/>
  <c r="G90" i="1"/>
  <c r="G97" i="1"/>
  <c r="G89" i="1"/>
  <c r="G98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<sst xmlns="http://schemas.openxmlformats.org/spreadsheetml/2006/main" count="118" uniqueCount="116">
  <si>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</si>
  <si>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</si>
  <si>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</si>
  <si>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</si>
  <si>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</si>
  <si>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</si>
  <si>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</si>
  <si>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</si>
  <si>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</si>
  <si>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</si>
  <si>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</si>
  <si>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</si>
  <si>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</si>
  <si>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</si>
  <si>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</si>
  <si>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</si>
  <si>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</si>
  <si>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</si>
  <si>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</si>
  <si>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</si>
  <si>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</si>
  <si>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</si>
  <si>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</si>
  <si>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</si>
  <si>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</si>
  <si>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</si>
  <si>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</si>
  <si>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</si>
  <si>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</si>
  <si>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</si>
  <si>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</si>
  <si>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</si>
  <si>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</si>
  <si>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</si>
  <si>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</si>
  <si>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</si>
  <si>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</si>
  <si>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</si>
  <si>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</si>
  <si>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</si>
  <si>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</si>
  <si>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</si>
  <si>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</si>
  <si>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</si>
  <si>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</si>
  <si>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</si>
  <si>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</si>
  <si>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</si>
  <si>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</si>
  <si>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</si>
  <si>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</si>
  <si>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</si>
  <si>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</si>
  <si>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</si>
  <si>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</si>
  <si>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</si>
  <si>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</si>
  <si>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</si>
  <si>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</si>
  <si>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</si>
  <si>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</si>
  <si>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</si>
  <si>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</si>
  <si>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</si>
  <si>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</si>
  <si>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</si>
  <si>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</si>
  <si>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</si>
  <si>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</si>
  <si>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</si>
  <si>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</si>
  <si>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</si>
  <si>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</si>
  <si>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</si>
  <si>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</si>
  <si>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</si>
  <si>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</si>
  <si>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</si>
  <si>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</si>
  <si>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</si>
  <si>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</si>
  <si>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</si>
  <si>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</si>
  <si>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</si>
  <si>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</si>
  <si>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</si>
  <si>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</si>
  <si>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</si>
  <si>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</si>
  <si>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</si>
  <si>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</si>
  <si>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</si>
  <si>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</si>
  <si>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</si>
  <si>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</si>
  <si>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</si>
  <si>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</si>
  <si>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</si>
  <si>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</si>
  <si>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</si>
  <si>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</si>
  <si>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</si>
  <si>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</si>
  <si>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</si>
  <si>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Информация об исполнении бюджета Пряжинского национального муниципального района за январь-октябрь 2023 года</t>
  </si>
  <si>
    <t>Факт на 01.11 .2022 (отчетный) год</t>
  </si>
  <si>
    <t>План на 2023 год по состоянию на 01.11.2023 (текущий) год</t>
  </si>
  <si>
    <t>Факт на 01.11.2023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</si>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</sst>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8" t="s">
        <v>104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115443</v>
      </c>
      <c r="C8" s="15">
        <f>B8/B42*100</f>
        <v>19.042961017709626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129025</v>
      </c>
      <c r="G8" s="10">
        <f>F8/F42*100</f>
        <v>26.000838314182424</v>
      </c>
      <c r="H8" s="10">
        <f>F8/B8*100-100</f>
        <v>11.765113519225935</v>
      </c>
      <c r="I8" s="10">
        <f>F8/D8*100</f>
        <v>85.594400955287256</v>
      </c>
    </row>
    <row r="9" spans="1:9" ht="26.25" customHeight="1" x14ac:dyDescent="0.25">
      <c r="A9" s="3" t="s">
        <v>9</v>
      </c>
      <c r="B9" s="15">
        <f>B10</f>
        <v>85164</v>
      </c>
      <c r="C9" s="15">
        <f>B9/B42*100</f>
        <v>14.048272585710892</v>
      </c>
      <c r="D9" s="15">
        <f>D10</f>
        <v>114061</v>
      </c>
      <c r="E9" s="15">
        <f>D9/D42*100</f>
        <v>17.824370698654199</v>
      </c>
      <c r="F9" s="15">
        <f>F10</f>
        <v>96844</v>
      </c>
      <c r="G9" s="10">
        <f>F9/F42*100</f>
        <v>19.515792952518368</v>
      </c>
      <c r="H9" s="10">
        <f t="shared" ref="H9:H42" si="2">F9/B9*100-100</f>
        <v>13.71471513785167</v>
      </c>
      <c r="I9" s="10">
        <f t="shared" ref="I9:I42" si="3">F9/D9*100</f>
        <v>84.905445331883826</v>
      </c>
    </row>
    <row r="10" spans="1:9" ht="32.25" customHeight="1" x14ac:dyDescent="0.25">
      <c r="A10" s="3" t="s">
        <v>10</v>
      </c>
      <c r="B10" s="15">
        <v>85164</v>
      </c>
      <c r="C10" s="15">
        <f>B10/B42*100</f>
        <v>14.048272585710892</v>
      </c>
      <c r="D10" s="15">
        <v>114061</v>
      </c>
      <c r="E10" s="15">
        <f>D10/D42*100</f>
        <v>17.824370698654199</v>
      </c>
      <c r="F10" s="15">
        <v>96844</v>
      </c>
      <c r="G10" s="10">
        <f>F10/F42*100</f>
        <v>19.515792952518368</v>
      </c>
      <c r="H10" s="10">
        <f t="shared" si="2"/>
        <v>13.71471513785167</v>
      </c>
      <c r="I10" s="10">
        <f t="shared" si="3"/>
        <v>84.905445331883826</v>
      </c>
    </row>
    <row r="11" spans="1:9" ht="60.75" customHeight="1" x14ac:dyDescent="0.25">
      <c r="A11" s="3" t="s">
        <v>11</v>
      </c>
      <c r="B11" s="15">
        <f>B12</f>
        <v>2121</v>
      </c>
      <c r="C11" s="15">
        <f>B11/B42*100</f>
        <v>0.34987067486605611</v>
      </c>
      <c r="D11" s="15">
        <f>D12</f>
        <v>2704</v>
      </c>
      <c r="E11" s="15">
        <f>D11/D42*100</f>
        <v>0.42255546040417802</v>
      </c>
      <c r="F11" s="15">
        <f>F12</f>
        <v>2581</v>
      </c>
      <c r="G11" s="10">
        <f>F11/F42*100</f>
        <v>0.52011752519980492</v>
      </c>
      <c r="H11" s="10">
        <f t="shared" si="2"/>
        <v>21.687883074021698</v>
      </c>
      <c r="I11" s="10">
        <f t="shared" si="3"/>
        <v>95.451183431952657</v>
      </c>
    </row>
    <row r="12" spans="1:9" ht="36" customHeight="1" x14ac:dyDescent="0.25">
      <c r="A12" s="3" t="s">
        <v>12</v>
      </c>
      <c r="B12" s="15">
        <f>B13</f>
        <v>2121</v>
      </c>
      <c r="C12" s="15">
        <f>B12/B42*100</f>
        <v>0.34987067486605611</v>
      </c>
      <c r="D12" s="15">
        <f>D13</f>
        <v>2704</v>
      </c>
      <c r="E12" s="15">
        <f>D12/D42*100</f>
        <v>0.42255546040417802</v>
      </c>
      <c r="F12" s="15">
        <f>F13</f>
        <v>2581</v>
      </c>
      <c r="G12" s="10">
        <f>F12/F42*100</f>
        <v>0.52011752519980492</v>
      </c>
      <c r="H12" s="10">
        <f t="shared" si="2"/>
        <v>21.687883074021698</v>
      </c>
      <c r="I12" s="10">
        <f t="shared" si="3"/>
        <v>95.451183431952657</v>
      </c>
    </row>
    <row r="13" spans="1:9" ht="26.25" customHeight="1" x14ac:dyDescent="0.25">
      <c r="A13" s="3" t="s">
        <v>13</v>
      </c>
      <c r="B13" s="15">
        <v>2121</v>
      </c>
      <c r="C13" s="15">
        <f>B13/B42*100</f>
        <v>0.34987067486605611</v>
      </c>
      <c r="D13" s="15">
        <v>2704</v>
      </c>
      <c r="E13" s="15">
        <f>D13/D42*100</f>
        <v>0.42255546040417802</v>
      </c>
      <c r="F13" s="15">
        <v>2581</v>
      </c>
      <c r="G13" s="10">
        <f>F13/F42*100</f>
        <v>0.52011752519980492</v>
      </c>
      <c r="H13" s="10">
        <f t="shared" si="2"/>
        <v>21.687883074021698</v>
      </c>
      <c r="I13" s="10">
        <f t="shared" si="3"/>
        <v>95.451183431952657</v>
      </c>
    </row>
    <row r="14" spans="1:9" ht="26.25" customHeight="1" x14ac:dyDescent="0.25">
      <c r="A14" s="3" t="s">
        <v>14</v>
      </c>
      <c r="B14" s="15">
        <f>B15+B16+B17+B18</f>
        <v>3166</v>
      </c>
      <c r="C14" s="15">
        <f>B14/B42*100</f>
        <v>0.52224920161524457</v>
      </c>
      <c r="D14" s="15">
        <f>D15+D16+D17+D18</f>
        <v>3820</v>
      </c>
      <c r="E14" s="15">
        <f>D14/D42*100</f>
        <v>0.59695335012720419</v>
      </c>
      <c r="F14" s="15">
        <f>F15+F16+F17+F18</f>
        <v>1229</v>
      </c>
      <c r="G14" s="10">
        <f>F14/F42*100</f>
        <v>0.24766541591265409</v>
      </c>
      <c r="H14" s="10">
        <f t="shared" si="2"/>
        <v>-61.181301326595076</v>
      </c>
      <c r="I14" s="10">
        <f t="shared" si="3"/>
        <v>32.172774869109951</v>
      </c>
    </row>
    <row r="15" spans="1:9" ht="45" customHeight="1" x14ac:dyDescent="0.25">
      <c r="A15" s="3" t="s">
        <v>15</v>
      </c>
      <c r="B15" s="15">
        <v>1752</v>
      </c>
      <c r="C15" s="15">
        <f>B15/B42*100</f>
        <v>0.28900208503787378</v>
      </c>
      <c r="D15" s="15">
        <v>1900</v>
      </c>
      <c r="E15" s="15">
        <f>D15/D42*100</f>
        <v>0.29691396995855707</v>
      </c>
      <c r="F15" s="15">
        <v>1281</v>
      </c>
      <c r="G15" s="10">
        <f>F15/F42*100</f>
        <v>0.25814434319292917</v>
      </c>
      <c r="H15" s="10">
        <f t="shared" si="2"/>
        <v>-26.88356164383562</v>
      </c>
      <c r="I15" s="10">
        <f t="shared" si="3"/>
        <v>67.421052631578945</v>
      </c>
    </row>
    <row r="16" spans="1:9" ht="51" customHeight="1" x14ac:dyDescent="0.25">
      <c r="A16" s="3" t="s">
        <v>108</v>
      </c>
      <c r="B16" s="15">
        <v>-97</v>
      </c>
      <c r="C16" s="15">
        <f>B16/B42*100</f>
        <v>-1.6000686214996437E-2</v>
      </c>
      <c r="D16" s="15">
        <v>0</v>
      </c>
      <c r="E16" s="15">
        <f>D16/D42*100</f>
        <v>0</v>
      </c>
      <c r="F16" s="15">
        <v>-57</v>
      </c>
      <c r="G16" s="10">
        <f>F16/F42*100</f>
        <v>-1.1486516441839938E-2</v>
      </c>
      <c r="H16" s="10">
        <f t="shared" si="2"/>
        <v>-41.237113402061851</v>
      </c>
      <c r="I16" s="10"/>
    </row>
    <row r="17" spans="1:9" ht="39" customHeight="1" x14ac:dyDescent="0.25">
      <c r="A17" s="3" t="s">
        <v>109</v>
      </c>
      <c r="B17" s="15">
        <v>821</v>
      </c>
      <c r="C17" s="15">
        <f>B17/B42*100</f>
        <v>0.13542848847950595</v>
      </c>
      <c r="D17" s="15">
        <v>820</v>
      </c>
      <c r="E17" s="15">
        <f>D17/D42*100</f>
        <v>0.12814181861369303</v>
      </c>
      <c r="F17" s="15">
        <v>-782</v>
      </c>
      <c r="G17" s="10">
        <f>F17/F42*100</f>
        <v>-0.15758694486875144</v>
      </c>
      <c r="H17" s="10"/>
      <c r="I17" s="10">
        <f t="shared" si="3"/>
        <v>-95.365853658536579</v>
      </c>
    </row>
    <row r="18" spans="1:9" ht="42.75" customHeight="1" x14ac:dyDescent="0.25">
      <c r="A18" s="3" t="s">
        <v>110</v>
      </c>
      <c r="B18" s="15">
        <v>690</v>
      </c>
      <c r="C18" s="15">
        <f>B18/B42*100</f>
        <v>0.11381931431286126</v>
      </c>
      <c r="D18" s="15">
        <v>1100</v>
      </c>
      <c r="E18" s="15">
        <f>D18/D42*100</f>
        <v>0.17189756155495409</v>
      </c>
      <c r="F18" s="15">
        <v>787</v>
      </c>
      <c r="G18" s="10">
        <f>F18/F42*100</f>
        <v>0.15859453403031634</v>
      </c>
      <c r="H18" s="10">
        <f t="shared" si="2"/>
        <v>14.05797101449275</v>
      </c>
      <c r="I18" s="10">
        <f t="shared" si="3"/>
        <v>71.545454545454547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3.75" customHeight="1" x14ac:dyDescent="0.25">
      <c r="A22" s="3" t="s">
        <v>17</v>
      </c>
      <c r="B22" s="15">
        <v>1923</v>
      </c>
      <c r="C22" s="15">
        <f>B22/B42*100</f>
        <v>0.31720948032410462</v>
      </c>
      <c r="D22" s="15">
        <v>2318</v>
      </c>
      <c r="E22" s="15">
        <f>D22/D42*100</f>
        <v>0.36223504334943962</v>
      </c>
      <c r="F22" s="15">
        <v>2011</v>
      </c>
      <c r="G22" s="10">
        <f>F22/F42*100</f>
        <v>0.40525236078140559</v>
      </c>
      <c r="H22" s="10">
        <f t="shared" si="2"/>
        <v>4.576183047321905</v>
      </c>
      <c r="I22" s="10">
        <f t="shared" si="3"/>
        <v>86.755823986194997</v>
      </c>
    </row>
    <row r="23" spans="1:9" ht="71.2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102.75" customHeight="1" x14ac:dyDescent="0.25">
      <c r="A24" s="3" t="s">
        <v>19</v>
      </c>
      <c r="B24" s="15">
        <v>7066</v>
      </c>
      <c r="C24" s="15">
        <f>B24/B42*100</f>
        <v>1.1655757607748951</v>
      </c>
      <c r="D24" s="15">
        <v>8476</v>
      </c>
      <c r="E24" s="15">
        <f>D24/D42*100</f>
        <v>1.3245488470361735</v>
      </c>
      <c r="F24" s="15">
        <v>8852</v>
      </c>
      <c r="G24" s="10">
        <f>F24/F42*100</f>
        <v>1.7838358516345112</v>
      </c>
      <c r="H24" s="10">
        <f t="shared" si="2"/>
        <v>25.275969431078394</v>
      </c>
      <c r="I24" s="10">
        <f t="shared" si="3"/>
        <v>104.43605474280322</v>
      </c>
    </row>
    <row r="25" spans="1:9" ht="51.75" customHeight="1" x14ac:dyDescent="0.25">
      <c r="A25" s="3" t="s">
        <v>20</v>
      </c>
      <c r="B25" s="15">
        <f>B26</f>
        <v>254</v>
      </c>
      <c r="C25" s="15">
        <f>B25/B42*100</f>
        <v>4.1898704109372117E-2</v>
      </c>
      <c r="D25" s="15">
        <f>D26</f>
        <v>231</v>
      </c>
      <c r="E25" s="15">
        <f>D25/D42*100</f>
        <v>3.6098487926540364E-2</v>
      </c>
      <c r="F25" s="15">
        <f>F26</f>
        <v>134</v>
      </c>
      <c r="G25" s="10">
        <f>F25/F42*100</f>
        <v>2.7003389529939505E-2</v>
      </c>
      <c r="H25" s="10"/>
      <c r="I25" s="10">
        <f t="shared" si="3"/>
        <v>58.00865800865801</v>
      </c>
    </row>
    <row r="26" spans="1:9" ht="50.25" customHeight="1" x14ac:dyDescent="0.25">
      <c r="A26" s="3" t="s">
        <v>21</v>
      </c>
      <c r="B26" s="15">
        <v>254</v>
      </c>
      <c r="C26" s="15">
        <f>B26/B42*100</f>
        <v>4.1898704109372117E-2</v>
      </c>
      <c r="D26" s="15">
        <v>231</v>
      </c>
      <c r="E26" s="15">
        <f>D26/D42*100</f>
        <v>3.6098487926540364E-2</v>
      </c>
      <c r="F26" s="15">
        <v>134</v>
      </c>
      <c r="G26" s="10">
        <f>F26/F42*100</f>
        <v>2.7003389529939505E-2</v>
      </c>
      <c r="H26" s="10"/>
      <c r="I26" s="10">
        <f t="shared" si="3"/>
        <v>58.00865800865801</v>
      </c>
    </row>
    <row r="27" spans="1:9" ht="64.5" customHeight="1" x14ac:dyDescent="0.25">
      <c r="A27" s="3" t="s">
        <v>22</v>
      </c>
      <c r="B27" s="15">
        <v>9606</v>
      </c>
      <c r="C27" s="15">
        <f>B27/B42*100</f>
        <v>1.584562801868616</v>
      </c>
      <c r="D27" s="15">
        <v>13341</v>
      </c>
      <c r="E27" s="15">
        <f>D27/D42*100</f>
        <v>2.0848048806405841</v>
      </c>
      <c r="F27" s="15">
        <v>9904</v>
      </c>
      <c r="G27" s="10">
        <f>F27/F42*100</f>
        <v>1.9958326112277676</v>
      </c>
      <c r="H27" s="10">
        <f t="shared" si="2"/>
        <v>3.1022277743077353</v>
      </c>
      <c r="I27" s="10">
        <f t="shared" si="3"/>
        <v>74.237313544711796</v>
      </c>
    </row>
    <row r="28" spans="1:9" ht="51" customHeight="1" x14ac:dyDescent="0.25">
      <c r="A28" s="3" t="s">
        <v>23</v>
      </c>
      <c r="B28" s="15">
        <v>4314</v>
      </c>
      <c r="C28" s="15">
        <f>B28/B42*100</f>
        <v>0.71161814774736731</v>
      </c>
      <c r="D28" s="15">
        <v>4683</v>
      </c>
      <c r="E28" s="15">
        <f>D28/D42*100</f>
        <v>0.73181480069259086</v>
      </c>
      <c r="F28" s="15">
        <v>6692</v>
      </c>
      <c r="G28" s="10">
        <f>F28/F42*100</f>
        <v>1.3485573338384713</v>
      </c>
      <c r="H28" s="10">
        <f t="shared" si="2"/>
        <v>55.122855818266089</v>
      </c>
      <c r="I28" s="10">
        <f t="shared" si="3"/>
        <v>142.89985052316891</v>
      </c>
    </row>
    <row r="29" spans="1:9" ht="26.25" customHeight="1" x14ac:dyDescent="0.25">
      <c r="A29" s="3" t="s">
        <v>24</v>
      </c>
      <c r="B29" s="15">
        <v>1735</v>
      </c>
      <c r="C29" s="15">
        <f>B29/B42*100</f>
        <v>0.28619784106204965</v>
      </c>
      <c r="D29" s="15">
        <v>986</v>
      </c>
      <c r="E29" s="15">
        <f>D29/D42*100</f>
        <v>0.15408272335744067</v>
      </c>
      <c r="F29" s="15">
        <v>668</v>
      </c>
      <c r="G29" s="10">
        <f>F29/F42*100</f>
        <v>0.13461391198507155</v>
      </c>
      <c r="H29" s="10">
        <f t="shared" si="2"/>
        <v>-61.498559077809801</v>
      </c>
      <c r="I29" s="10">
        <f t="shared" si="3"/>
        <v>67.748478701825547</v>
      </c>
    </row>
    <row r="30" spans="1:9" ht="39" customHeight="1" x14ac:dyDescent="0.25">
      <c r="A30" s="3" t="s">
        <v>25</v>
      </c>
      <c r="B30" s="15">
        <v>94</v>
      </c>
      <c r="C30" s="15">
        <f>B30/B42*100</f>
        <v>1.5505819631027476E-2</v>
      </c>
      <c r="D30" s="15">
        <v>120</v>
      </c>
      <c r="E30" s="15">
        <f>D30/D42*100</f>
        <v>1.8752461260540445E-2</v>
      </c>
      <c r="F30" s="15">
        <v>110</v>
      </c>
      <c r="G30" s="10">
        <f>F30/F42*100</f>
        <v>2.2166961554427954E-2</v>
      </c>
      <c r="H30" s="10">
        <f t="shared" si="2"/>
        <v>17.021276595744681</v>
      </c>
      <c r="I30" s="10">
        <f t="shared" si="3"/>
        <v>91.666666666666657</v>
      </c>
    </row>
    <row r="31" spans="1:9" ht="26.25" customHeight="1" x14ac:dyDescent="0.25">
      <c r="A31" s="3" t="s">
        <v>26</v>
      </c>
      <c r="B31" s="15">
        <f>B32+B39+B40+B41</f>
        <v>490781</v>
      </c>
      <c r="C31" s="15">
        <f>B31/B42*100</f>
        <v>80.957038982290371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367209</v>
      </c>
      <c r="G31" s="10">
        <f>F31/F42*100</f>
        <v>73.999161685817583</v>
      </c>
      <c r="H31" s="10">
        <f t="shared" si="2"/>
        <v>-25.178643835030286</v>
      </c>
      <c r="I31" s="10">
        <f t="shared" si="3"/>
        <v>75.066847106154029</v>
      </c>
    </row>
    <row r="32" spans="1:9" ht="37.5" customHeight="1" x14ac:dyDescent="0.25">
      <c r="A32" s="3" t="s">
        <v>27</v>
      </c>
      <c r="B32" s="15">
        <f>B33+B36+B37+B38</f>
        <v>491058</v>
      </c>
      <c r="C32" s="15">
        <f>B32/B42*100</f>
        <v>81.0027316635435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367286</v>
      </c>
      <c r="G32" s="10">
        <f>F32/F42*100</f>
        <v>74.014678558905672</v>
      </c>
      <c r="H32" s="10">
        <f t="shared" si="2"/>
        <v>-25.205169246809945</v>
      </c>
      <c r="I32" s="10">
        <f t="shared" si="3"/>
        <v>75.085043748466759</v>
      </c>
    </row>
    <row r="33" spans="1:9" ht="51.75" customHeight="1" x14ac:dyDescent="0.25">
      <c r="A33" s="3" t="s">
        <v>28</v>
      </c>
      <c r="B33" s="15">
        <f>B34+B35</f>
        <v>66699</v>
      </c>
      <c r="C33" s="15">
        <f>B33/B42*100</f>
        <v>11.002368761381931</v>
      </c>
      <c r="D33" s="15">
        <f>D34+D35</f>
        <v>69229</v>
      </c>
      <c r="E33" s="15">
        <f>D33/D42*100</f>
        <v>10.818451171716289</v>
      </c>
      <c r="F33" s="15">
        <f>F34+F35</f>
        <v>59678</v>
      </c>
      <c r="G33" s="10">
        <f>F33/F42*100</f>
        <v>12.026181196774102</v>
      </c>
      <c r="H33" s="10">
        <f t="shared" si="2"/>
        <v>-10.526394698571195</v>
      </c>
      <c r="I33" s="10">
        <f t="shared" si="3"/>
        <v>86.20375854049604</v>
      </c>
    </row>
    <row r="34" spans="1:9" ht="39" customHeight="1" x14ac:dyDescent="0.25">
      <c r="A34" s="3" t="s">
        <v>29</v>
      </c>
      <c r="B34" s="15">
        <v>60570</v>
      </c>
      <c r="C34" s="15">
        <f>B34/B42*100</f>
        <v>9.9913563303333426</v>
      </c>
      <c r="D34" s="15">
        <v>69229</v>
      </c>
      <c r="E34" s="15">
        <f>D34/D42*100</f>
        <v>10.818451171716289</v>
      </c>
      <c r="F34" s="15">
        <v>58451</v>
      </c>
      <c r="G34" s="10">
        <f>F34/F42*100</f>
        <v>11.778918816526074</v>
      </c>
      <c r="H34" s="10">
        <f t="shared" si="2"/>
        <v>-3.4984315667822301</v>
      </c>
      <c r="I34" s="10">
        <f t="shared" si="3"/>
        <v>84.431379913042221</v>
      </c>
    </row>
    <row r="35" spans="1:9" ht="26.25" customHeight="1" x14ac:dyDescent="0.25">
      <c r="A35" s="26" t="s">
        <v>113</v>
      </c>
      <c r="B35" s="15">
        <v>6129</v>
      </c>
      <c r="C35" s="15">
        <f>B35/B42*100</f>
        <v>1.0110124310485893</v>
      </c>
      <c r="D35" s="15">
        <v>0</v>
      </c>
      <c r="E35" s="15">
        <f>D35/D42*100</f>
        <v>0</v>
      </c>
      <c r="F35" s="15">
        <v>1227</v>
      </c>
      <c r="G35" s="10">
        <f>F35/F42*100</f>
        <v>0.24726238024802816</v>
      </c>
      <c r="H35" s="10"/>
      <c r="I35" s="10"/>
    </row>
    <row r="36" spans="1:9" ht="26.25" customHeight="1" x14ac:dyDescent="0.25">
      <c r="A36" s="27" t="s">
        <v>114</v>
      </c>
      <c r="B36" s="15">
        <v>222925</v>
      </c>
      <c r="C36" s="15">
        <f>B36/B42*100</f>
        <v>36.772711077093618</v>
      </c>
      <c r="D36" s="15">
        <v>135831</v>
      </c>
      <c r="E36" s="15">
        <f>D36/D42*100</f>
        <v>21.226379712337245</v>
      </c>
      <c r="F36" s="15">
        <v>95816</v>
      </c>
      <c r="G36" s="10">
        <f>F36/F42*100</f>
        <v>19.308632620900624</v>
      </c>
      <c r="H36" s="10"/>
      <c r="I36" s="10">
        <f t="shared" si="3"/>
        <v>70.540598243405412</v>
      </c>
    </row>
    <row r="37" spans="1:9" ht="26.25" customHeight="1" x14ac:dyDescent="0.25">
      <c r="A37" s="27" t="s">
        <v>115</v>
      </c>
      <c r="B37" s="15">
        <v>181667</v>
      </c>
      <c r="C37" s="15">
        <f>B37/B42*100</f>
        <v>29.966975903296472</v>
      </c>
      <c r="D37" s="15">
        <v>272420</v>
      </c>
      <c r="E37" s="15">
        <f>D37/D42*100</f>
        <v>42.571212471636905</v>
      </c>
      <c r="F37" s="15">
        <v>196355</v>
      </c>
      <c r="G37" s="10">
        <f>F37/F42*100</f>
        <v>39.569033963815457</v>
      </c>
      <c r="H37" s="10">
        <f t="shared" si="2"/>
        <v>8.0851227795912308</v>
      </c>
      <c r="I37" s="10">
        <f t="shared" si="3"/>
        <v>72.078041259819386</v>
      </c>
    </row>
    <row r="38" spans="1:9" ht="26.25" customHeight="1" x14ac:dyDescent="0.25">
      <c r="A38" s="3" t="s">
        <v>30</v>
      </c>
      <c r="B38" s="15">
        <v>19767</v>
      </c>
      <c r="C38" s="15">
        <f>B38/B42*100</f>
        <v>3.2606759217714902</v>
      </c>
      <c r="D38" s="15">
        <v>11680</v>
      </c>
      <c r="E38" s="15">
        <f>D38/D42*100</f>
        <v>1.8252395626926032</v>
      </c>
      <c r="F38" s="15">
        <v>15437</v>
      </c>
      <c r="G38" s="10">
        <f>F38/F42*100</f>
        <v>3.1108307774154937</v>
      </c>
      <c r="H38" s="10"/>
      <c r="I38" s="10"/>
    </row>
    <row r="39" spans="1:9" ht="42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57</v>
      </c>
      <c r="G39" s="10">
        <f>F39/F42*100</f>
        <v>1.1486516441839938E-2</v>
      </c>
      <c r="H39" s="10"/>
      <c r="I39" s="10"/>
    </row>
    <row r="40" spans="1:9" ht="74.25" customHeight="1" x14ac:dyDescent="0.25">
      <c r="A40" s="3" t="s">
        <v>32</v>
      </c>
      <c r="B40" s="15">
        <v>70</v>
      </c>
      <c r="C40" s="15">
        <f>B40/B42*100</f>
        <v>1.1546886959275778E-2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6.0455349693894417E-4</v>
      </c>
      <c r="H40" s="10"/>
      <c r="I40" s="10"/>
    </row>
    <row r="41" spans="1:9" ht="39" customHeight="1" x14ac:dyDescent="0.25">
      <c r="A41" s="3" t="s">
        <v>33</v>
      </c>
      <c r="B41" s="15">
        <v>-347</v>
      </c>
      <c r="C41" s="15">
        <f>B41/B42*100</f>
        <v>-5.7239568212409934E-2</v>
      </c>
      <c r="D41" s="15">
        <v>-44</v>
      </c>
      <c r="E41" s="15">
        <f>D41/D42*100</f>
        <v>-6.8759024621981631E-3</v>
      </c>
      <c r="F41" s="15">
        <v>-137</v>
      </c>
      <c r="G41" s="10">
        <f>F41/F42*100</f>
        <v>-2.760794302687845E-2</v>
      </c>
      <c r="H41" s="10">
        <f t="shared" si="2"/>
        <v>-60.518731988472624</v>
      </c>
      <c r="I41" s="10">
        <f t="shared" si="3"/>
        <v>311.36363636363637</v>
      </c>
    </row>
    <row r="42" spans="1:9" ht="24.75" customHeight="1" x14ac:dyDescent="0.25">
      <c r="A42" s="12" t="s">
        <v>34</v>
      </c>
      <c r="B42" s="16">
        <f>B8+B31</f>
        <v>606224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496234</v>
      </c>
      <c r="G42" s="10">
        <f>G31+G8</f>
        <v>100</v>
      </c>
      <c r="H42" s="10">
        <f t="shared" si="2"/>
        <v>-18.143458523582041</v>
      </c>
      <c r="I42" s="10">
        <f t="shared" si="3"/>
        <v>77.546740509691887</v>
      </c>
    </row>
    <row r="43" spans="1:9" ht="26.25" customHeight="1" x14ac:dyDescent="0.25">
      <c r="A43" s="3" t="s">
        <v>35</v>
      </c>
      <c r="B43" s="17">
        <f>SUM(B44:B49)</f>
        <v>46991.3</v>
      </c>
      <c r="C43" s="9">
        <f>B43/B87*100</f>
        <v>7.9003583728032112</v>
      </c>
      <c r="D43" s="17">
        <f>SUM(D44:D49)</f>
        <v>61465.299999999996</v>
      </c>
      <c r="E43" s="9">
        <f>D43/D87*100</f>
        <v>9.1734625924841389</v>
      </c>
      <c r="F43" s="17">
        <f>SUM(F44:F49)</f>
        <v>44688.800000000003</v>
      </c>
      <c r="G43" s="9">
        <f>F43/F87*100</f>
        <v>9.3427827103912549</v>
      </c>
      <c r="H43" s="9">
        <f>F43/B43*100-100</f>
        <v>-4.8998431624577279</v>
      </c>
      <c r="I43" s="10">
        <f t="shared" ref="I43:I63" si="7">F43/D43*100</f>
        <v>72.70573803430554</v>
      </c>
    </row>
    <row r="44" spans="1:9" ht="78" customHeight="1" x14ac:dyDescent="0.25">
      <c r="A44" s="3" t="s">
        <v>36</v>
      </c>
      <c r="B44" s="17">
        <v>191</v>
      </c>
      <c r="C44" s="9">
        <f>B44/B87*100</f>
        <v>3.2111655757670318E-2</v>
      </c>
      <c r="D44" s="17">
        <v>355.1</v>
      </c>
      <c r="E44" s="9">
        <f>D44/D87*100</f>
        <v>5.2997326403533676E-2</v>
      </c>
      <c r="F44" s="17">
        <v>227.3</v>
      </c>
      <c r="G44" s="9">
        <f>F44/F87*100</f>
        <v>4.7520061180249464E-2</v>
      </c>
      <c r="H44" s="9">
        <f>F44/B44*100-100</f>
        <v>19.005235602094245</v>
      </c>
      <c r="I44" s="10">
        <f t="shared" si="7"/>
        <v>64.010137989298784</v>
      </c>
    </row>
    <row r="45" spans="1:9" ht="111.75" customHeight="1" x14ac:dyDescent="0.25">
      <c r="A45" s="3" t="s">
        <v>37</v>
      </c>
      <c r="B45" s="17">
        <v>16091.1</v>
      </c>
      <c r="C45" s="9">
        <f>B45/B87*100</f>
        <v>2.7052977170798367</v>
      </c>
      <c r="D45" s="17">
        <v>21255.5</v>
      </c>
      <c r="E45" s="9">
        <f>D45/D87*100</f>
        <v>3.1723026510005914</v>
      </c>
      <c r="F45" s="17">
        <v>15235.1</v>
      </c>
      <c r="G45" s="9">
        <f>F45/F87*100</f>
        <v>3.1850984781663816</v>
      </c>
      <c r="H45" s="9">
        <f>F45/B45*100-100</f>
        <v>-5.3197108960854109</v>
      </c>
      <c r="I45" s="10">
        <f t="shared" si="7"/>
        <v>71.676036790477752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2.4546082411622335E-3</v>
      </c>
      <c r="D46" s="17">
        <v>0.3</v>
      </c>
      <c r="E46" s="9">
        <f>D46/D87*100</f>
        <v>4.4773860661954662E-5</v>
      </c>
      <c r="F46" s="17">
        <v>0.3</v>
      </c>
      <c r="G46" s="9">
        <f>F46/F87*100</f>
        <v>6.2718954483391282E-5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5605.8</v>
      </c>
      <c r="C47" s="9">
        <f>B47/B87*100</f>
        <v>0.94246869029501712</v>
      </c>
      <c r="D47" s="17">
        <v>7869.3</v>
      </c>
      <c r="E47" s="9">
        <f>D47/D87*100</f>
        <v>1.1744631390237328</v>
      </c>
      <c r="F47" s="17">
        <v>5496.8</v>
      </c>
      <c r="G47" s="9">
        <f>F47/F87*100</f>
        <v>1.1491784966810172</v>
      </c>
      <c r="H47" s="9">
        <f t="shared" si="8"/>
        <v>-1.9444147133326197</v>
      </c>
      <c r="I47" s="10">
        <f t="shared" si="7"/>
        <v>69.851193880014733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1.4924620220651554E-2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25088.799999999999</v>
      </c>
      <c r="C49" s="9">
        <f>B49/B87*100</f>
        <v>4.2180257014295242</v>
      </c>
      <c r="D49" s="17">
        <v>31885.1</v>
      </c>
      <c r="E49" s="9">
        <f>D49/D87*100</f>
        <v>4.7587300819749681</v>
      </c>
      <c r="F49" s="17">
        <v>23729.3</v>
      </c>
      <c r="G49" s="9">
        <f>F49/F87*100</f>
        <v>4.9609229554091225</v>
      </c>
      <c r="H49" s="9">
        <f>F49/B49*100-100</f>
        <v>-5.4187525907974816</v>
      </c>
      <c r="I49" s="10">
        <f t="shared" si="7"/>
        <v>74.421281413575628</v>
      </c>
    </row>
    <row r="50" spans="1:9" ht="15" customHeight="1" x14ac:dyDescent="0.25">
      <c r="A50" s="3" t="s">
        <v>42</v>
      </c>
      <c r="B50" s="17">
        <f>B51</f>
        <v>1390.4</v>
      </c>
      <c r="C50" s="9">
        <f>B50/B87*100</f>
        <v>0.23375940400766917</v>
      </c>
      <c r="D50" s="17">
        <f>D51</f>
        <v>1583.6</v>
      </c>
      <c r="E50" s="9">
        <f>D50/D87*100</f>
        <v>0.23634628581423797</v>
      </c>
      <c r="F50" s="17">
        <f>F51</f>
        <v>1583.6</v>
      </c>
      <c r="G50" s="9">
        <f>F50/F87*100</f>
        <v>0.33107245439966143</v>
      </c>
      <c r="H50" s="9">
        <f>F50/B50*100-100</f>
        <v>13.895281933256598</v>
      </c>
      <c r="I50" s="10">
        <f t="shared" si="7"/>
        <v>100</v>
      </c>
    </row>
    <row r="51" spans="1:9" ht="26.25" customHeight="1" x14ac:dyDescent="0.25">
      <c r="A51" s="3" t="s">
        <v>43</v>
      </c>
      <c r="B51" s="17">
        <v>1390.4</v>
      </c>
      <c r="C51" s="9">
        <f>B51/B87*100</f>
        <v>0.23375940400766917</v>
      </c>
      <c r="D51" s="17">
        <v>1583.6</v>
      </c>
      <c r="E51" s="9">
        <f>D51/D87*100</f>
        <v>0.23634628581423797</v>
      </c>
      <c r="F51" s="17">
        <v>1583.6</v>
      </c>
      <c r="G51" s="9">
        <f>F51/F87*100</f>
        <v>0.33107245439966143</v>
      </c>
      <c r="H51" s="9">
        <f t="shared" ref="H51:H100" si="9">F51/B51*100-100</f>
        <v>13.895281933256598</v>
      </c>
      <c r="I51" s="10">
        <f t="shared" si="7"/>
        <v>100</v>
      </c>
    </row>
    <row r="52" spans="1:9" ht="51.75" customHeight="1" x14ac:dyDescent="0.25">
      <c r="A52" s="3" t="s">
        <v>44</v>
      </c>
      <c r="B52" s="17">
        <f>B53</f>
        <v>1102.7</v>
      </c>
      <c r="C52" s="9">
        <f>B52/B87*100</f>
        <v>0.18539017174860239</v>
      </c>
      <c r="D52" s="17">
        <f>D53</f>
        <v>1817.6</v>
      </c>
      <c r="E52" s="9">
        <f>D52/D87*100</f>
        <v>0.2712698971305626</v>
      </c>
      <c r="F52" s="17">
        <f>F53</f>
        <v>966.6</v>
      </c>
      <c r="G52" s="9">
        <f>F52/F87*100</f>
        <v>0.20208047134548671</v>
      </c>
      <c r="H52" s="9">
        <f t="shared" si="9"/>
        <v>-12.342432211843658</v>
      </c>
      <c r="I52" s="10">
        <f t="shared" si="7"/>
        <v>53.180017605633815</v>
      </c>
    </row>
    <row r="53" spans="1:9" ht="66" customHeight="1" x14ac:dyDescent="0.25">
      <c r="A53" s="3" t="s">
        <v>102</v>
      </c>
      <c r="B53" s="17">
        <v>1102.7</v>
      </c>
      <c r="C53" s="9">
        <f>B53/B87*100</f>
        <v>0.18539017174860239</v>
      </c>
      <c r="D53" s="17">
        <v>1817.6</v>
      </c>
      <c r="E53" s="9">
        <f>D53/D87*100</f>
        <v>0.2712698971305626</v>
      </c>
      <c r="F53" s="17">
        <v>966.6</v>
      </c>
      <c r="G53" s="9">
        <f>F53/F87*100</f>
        <v>0.20208047134548671</v>
      </c>
      <c r="H53" s="9">
        <f t="shared" si="9"/>
        <v>-12.342432211843658</v>
      </c>
      <c r="I53" s="10">
        <f t="shared" si="7"/>
        <v>53.180017605633815</v>
      </c>
    </row>
    <row r="54" spans="1:9" ht="26.25" customHeight="1" x14ac:dyDescent="0.25">
      <c r="A54" s="3" t="s">
        <v>45</v>
      </c>
      <c r="B54" s="17">
        <f>SUM(B55:B58)</f>
        <v>9381.2999999999993</v>
      </c>
      <c r="C54" s="9">
        <f>B54/B87*100</f>
        <v>1.5772202940284425</v>
      </c>
      <c r="D54" s="17">
        <f>SUM(D55:D58)</f>
        <v>15033.499999999998</v>
      </c>
      <c r="E54" s="9">
        <f>D54/D87*100</f>
        <v>2.2436927808716511</v>
      </c>
      <c r="F54" s="17">
        <f>SUM(F55:F58)</f>
        <v>1846.2</v>
      </c>
      <c r="G54" s="9">
        <f>F54/F87*100</f>
        <v>0.38597244589078994</v>
      </c>
      <c r="H54" s="9">
        <f t="shared" si="9"/>
        <v>-80.32042467461865</v>
      </c>
      <c r="I54" s="10">
        <f t="shared" si="7"/>
        <v>12.280573386104368</v>
      </c>
    </row>
    <row r="55" spans="1:9" ht="26.25" customHeight="1" x14ac:dyDescent="0.25">
      <c r="A55" s="3" t="s">
        <v>103</v>
      </c>
      <c r="B55" s="17">
        <v>100</v>
      </c>
      <c r="C55" s="9">
        <f>B55/B88*100</f>
        <v>7.1893103582145776E-2</v>
      </c>
      <c r="D55" s="17">
        <v>0</v>
      </c>
      <c r="E55" s="9">
        <f>D55/D88*100</f>
        <v>0</v>
      </c>
      <c r="F55" s="17">
        <v>0</v>
      </c>
      <c r="G55" s="9">
        <f>F55/F88*100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 x14ac:dyDescent="0.25">
      <c r="A56" s="3" t="s">
        <v>46</v>
      </c>
      <c r="B56" s="17">
        <v>1372.8</v>
      </c>
      <c r="C56" s="9">
        <f>B56/B87*100</f>
        <v>0.23080042421010369</v>
      </c>
      <c r="D56" s="17">
        <v>1309.8</v>
      </c>
      <c r="E56" s="9">
        <f>D56/D87*100</f>
        <v>0.19548267565009406</v>
      </c>
      <c r="F56" s="17">
        <v>61</v>
      </c>
      <c r="G56" s="9">
        <f>F56/F87*100</f>
        <v>1.2752854078289562E-2</v>
      </c>
      <c r="H56" s="9">
        <f t="shared" si="9"/>
        <v>-95.556526806526804</v>
      </c>
      <c r="I56" s="10">
        <f t="shared" si="7"/>
        <v>4.65719957245381</v>
      </c>
    </row>
    <row r="57" spans="1:9" ht="26.25" customHeight="1" x14ac:dyDescent="0.25">
      <c r="A57" s="3" t="s">
        <v>47</v>
      </c>
      <c r="B57" s="17">
        <v>2944.7</v>
      </c>
      <c r="C57" s="9">
        <f>B57/B87*100</f>
        <v>0.49507430738016633</v>
      </c>
      <c r="D57" s="17">
        <v>12264.9</v>
      </c>
      <c r="E57" s="9">
        <f>D57/D87*100</f>
        <v>1.8304897454426923</v>
      </c>
      <c r="F57" s="17">
        <v>1147.4000000000001</v>
      </c>
      <c r="G57" s="9">
        <f>F57/F87*100</f>
        <v>0.23987909458081055</v>
      </c>
      <c r="H57" s="9">
        <f t="shared" si="9"/>
        <v>-61.035079974190914</v>
      </c>
      <c r="I57" s="10">
        <f t="shared" si="7"/>
        <v>9.3551516930427479</v>
      </c>
    </row>
    <row r="58" spans="1:9" ht="26.25" customHeight="1" x14ac:dyDescent="0.25">
      <c r="A58" s="3" t="s">
        <v>48</v>
      </c>
      <c r="B58" s="17">
        <v>4963.8</v>
      </c>
      <c r="C58" s="9">
        <f>B58/B87*100</f>
        <v>0.83453317722473264</v>
      </c>
      <c r="D58" s="17">
        <v>1458.8</v>
      </c>
      <c r="E58" s="9">
        <f>D58/D87*100</f>
        <v>0.21772035977886489</v>
      </c>
      <c r="F58" s="17">
        <v>637.79999999999995</v>
      </c>
      <c r="G58" s="9">
        <f>F58/F87*100</f>
        <v>0.13334049723168984</v>
      </c>
      <c r="H58" s="9">
        <f t="shared" si="9"/>
        <v>-87.150973044844676</v>
      </c>
      <c r="I58" s="10">
        <f t="shared" si="7"/>
        <v>43.720866465588152</v>
      </c>
    </row>
    <row r="59" spans="1:9" ht="26.25" customHeight="1" x14ac:dyDescent="0.25">
      <c r="A59" s="3" t="s">
        <v>49</v>
      </c>
      <c r="B59" s="17">
        <f>SUM(B60:B62)</f>
        <v>7323.1</v>
      </c>
      <c r="C59" s="9">
        <f>B59/B87*100</f>
        <v>1.2311877815654215</v>
      </c>
      <c r="D59" s="17">
        <f>SUM(D60:D62)</f>
        <v>5595.2</v>
      </c>
      <c r="E59" s="9">
        <f>D59/D87*100</f>
        <v>0.83506235058589573</v>
      </c>
      <c r="F59" s="17">
        <f>SUM(F60:F62)</f>
        <v>4008.2000000000003</v>
      </c>
      <c r="G59" s="9">
        <f>F59/F87*100</f>
        <v>0.83796704453442983</v>
      </c>
      <c r="H59" s="9">
        <f t="shared" si="9"/>
        <v>-45.266348950581033</v>
      </c>
      <c r="I59" s="10">
        <f t="shared" si="7"/>
        <v>71.636402630826439</v>
      </c>
    </row>
    <row r="60" spans="1:9" ht="15" customHeight="1" x14ac:dyDescent="0.25">
      <c r="A60" s="3" t="s">
        <v>50</v>
      </c>
      <c r="B60" s="17">
        <v>2975.8</v>
      </c>
      <c r="C60" s="9">
        <f>B60/B87*100</f>
        <v>0.50030295918154621</v>
      </c>
      <c r="D60" s="17">
        <v>2000</v>
      </c>
      <c r="E60" s="9">
        <f>D60/D87*100</f>
        <v>0.2984924044130311</v>
      </c>
      <c r="F60" s="17">
        <v>1405.4</v>
      </c>
      <c r="G60" s="9">
        <f>F60/F87*100</f>
        <v>0.29381739543652707</v>
      </c>
      <c r="H60" s="9">
        <f t="shared" si="9"/>
        <v>-52.772363734121917</v>
      </c>
      <c r="I60" s="10">
        <f t="shared" si="7"/>
        <v>70.27</v>
      </c>
    </row>
    <row r="61" spans="1:9" ht="15" customHeight="1" x14ac:dyDescent="0.25">
      <c r="A61" s="3" t="s">
        <v>51</v>
      </c>
      <c r="B61" s="17">
        <v>395</v>
      </c>
      <c r="C61" s="9">
        <f>B61/B87*100</f>
        <v>6.6408921593087825E-2</v>
      </c>
      <c r="D61" s="17">
        <v>2187.6999999999998</v>
      </c>
      <c r="E61" s="9">
        <f>D61/D87*100</f>
        <v>0.32650591656719402</v>
      </c>
      <c r="F61" s="17">
        <v>1396.7</v>
      </c>
      <c r="G61" s="9">
        <f>F61/F87*100</f>
        <v>0.29199854575650869</v>
      </c>
      <c r="H61" s="9">
        <f t="shared" si="9"/>
        <v>253.59493670886076</v>
      </c>
      <c r="I61" s="10">
        <f t="shared" si="7"/>
        <v>63.84330575490241</v>
      </c>
    </row>
    <row r="62" spans="1:9" ht="15" customHeight="1" x14ac:dyDescent="0.25">
      <c r="A62" s="3" t="s">
        <v>52</v>
      </c>
      <c r="B62" s="17">
        <v>3952.3</v>
      </c>
      <c r="C62" s="9">
        <f>B62/B87*100</f>
        <v>0.66447590079078744</v>
      </c>
      <c r="D62" s="17">
        <v>1407.5</v>
      </c>
      <c r="E62" s="9">
        <f>D62/D87*100</f>
        <v>0.21006402960567061</v>
      </c>
      <c r="F62" s="17">
        <v>1206.0999999999999</v>
      </c>
      <c r="G62" s="9">
        <f>F62/F87*100</f>
        <v>0.25215110334139407</v>
      </c>
      <c r="H62" s="9">
        <f t="shared" si="9"/>
        <v>-69.483591832603807</v>
      </c>
      <c r="I62" s="10">
        <f t="shared" si="7"/>
        <v>85.690941385435167</v>
      </c>
    </row>
    <row r="63" spans="1:9" ht="15" customHeight="1" x14ac:dyDescent="0.25">
      <c r="A63" s="3" t="s">
        <v>53</v>
      </c>
      <c r="B63" s="17">
        <f>SUM(B64:B69)</f>
        <v>476130.60000000003</v>
      </c>
      <c r="C63" s="9">
        <f>B63/B87*100</f>
        <v>80.048910591062949</v>
      </c>
      <c r="D63" s="17">
        <f>SUM(D64:D69)</f>
        <v>505025.8</v>
      </c>
      <c r="E63" s="9">
        <f>D63/D87*100</f>
        <v>75.373182666307272</v>
      </c>
      <c r="F63" s="17">
        <f>SUM(F64:F69)</f>
        <v>365703.7</v>
      </c>
      <c r="G63" s="9">
        <f>F63/F87*100</f>
        <v>76.455179049025929</v>
      </c>
      <c r="H63" s="9">
        <f t="shared" si="9"/>
        <v>-23.192565233152422</v>
      </c>
      <c r="I63" s="10">
        <f t="shared" si="7"/>
        <v>72.412874748181196</v>
      </c>
    </row>
    <row r="64" spans="1:9" ht="15" customHeight="1" x14ac:dyDescent="0.25">
      <c r="A64" s="3" t="s">
        <v>54</v>
      </c>
      <c r="B64" s="17">
        <v>104737.5</v>
      </c>
      <c r="C64" s="9">
        <f>B64/B87*100</f>
        <v>17.608871962926674</v>
      </c>
      <c r="D64" s="17">
        <v>149972.9</v>
      </c>
      <c r="E64" s="9">
        <f>D64/D87*100</f>
        <v>22.382885758897533</v>
      </c>
      <c r="F64" s="17">
        <v>105213.3</v>
      </c>
      <c r="G64" s="9">
        <f>F64/F87*100</f>
        <v>21.996227245824642</v>
      </c>
      <c r="H64" s="9">
        <f t="shared" si="9"/>
        <v>0.45427855352666313</v>
      </c>
      <c r="I64" s="10">
        <f t="shared" ref="I64:I100" si="10">F64/D64*100</f>
        <v>70.154874647352955</v>
      </c>
    </row>
    <row r="65" spans="1:9" ht="15" customHeight="1" x14ac:dyDescent="0.25">
      <c r="A65" s="3" t="s">
        <v>55</v>
      </c>
      <c r="B65" s="17">
        <v>343611.7</v>
      </c>
      <c r="C65" s="9">
        <f>B65/B87*100</f>
        <v>57.769322642449659</v>
      </c>
      <c r="D65" s="17">
        <v>320864.59999999998</v>
      </c>
      <c r="E65" s="9">
        <f>D65/D87*100</f>
        <v>47.887822972512723</v>
      </c>
      <c r="F65" s="17">
        <v>233338.9</v>
      </c>
      <c r="G65" s="9">
        <f>F65/F87*100</f>
        <v>48.78257282768196</v>
      </c>
      <c r="H65" s="9">
        <f t="shared" si="9"/>
        <v>-32.092271596106897</v>
      </c>
      <c r="I65" s="10">
        <f t="shared" si="10"/>
        <v>72.721920710480376</v>
      </c>
    </row>
    <row r="66" spans="1:9" ht="26.25" customHeight="1" x14ac:dyDescent="0.25">
      <c r="A66" s="3" t="s">
        <v>56</v>
      </c>
      <c r="B66" s="17">
        <v>26458.3</v>
      </c>
      <c r="C66" s="9">
        <f>B66/B87*100</f>
        <v>4.4482713169275838</v>
      </c>
      <c r="D66" s="17">
        <v>32373.3</v>
      </c>
      <c r="E66" s="9">
        <f>D66/D87*100</f>
        <v>4.8315920778921901</v>
      </c>
      <c r="F66" s="17">
        <v>25663.9</v>
      </c>
      <c r="G66" s="9">
        <f>F66/F87*100</f>
        <v>5.3653765865543521</v>
      </c>
      <c r="H66" s="9">
        <f t="shared" si="9"/>
        <v>-3.0024604755407438</v>
      </c>
      <c r="I66" s="10">
        <f t="shared" si="10"/>
        <v>79.274896287990416</v>
      </c>
    </row>
    <row r="67" spans="1:9" ht="36.75" customHeight="1" x14ac:dyDescent="0.25">
      <c r="A67" s="3" t="s">
        <v>57</v>
      </c>
      <c r="B67" s="17">
        <v>25.7</v>
      </c>
      <c r="C67" s="9">
        <f>B67/B87*100</f>
        <v>4.320782999854068E-3</v>
      </c>
      <c r="D67" s="17">
        <v>310</v>
      </c>
      <c r="E67" s="9">
        <f>D67/D87*100</f>
        <v>4.6266322684019819E-2</v>
      </c>
      <c r="F67" s="17">
        <v>114.3</v>
      </c>
      <c r="G67" s="9">
        <f>F67/F87*100</f>
        <v>2.3895921658172076E-2</v>
      </c>
      <c r="H67" s="9">
        <f t="shared" si="9"/>
        <v>344.74708171206225</v>
      </c>
      <c r="I67" s="10">
        <f t="shared" si="10"/>
        <v>36.870967741935488</v>
      </c>
    </row>
    <row r="68" spans="1:9" ht="15" customHeight="1" x14ac:dyDescent="0.25">
      <c r="A68" s="3" t="s">
        <v>58</v>
      </c>
      <c r="B68" s="17">
        <v>1297.4000000000001</v>
      </c>
      <c r="C68" s="9">
        <f>B68/B87*100</f>
        <v>0.21812388575917002</v>
      </c>
      <c r="D68" s="17">
        <v>170</v>
      </c>
      <c r="E68" s="9">
        <f>D68/D87*100</f>
        <v>2.5371854375107646E-2</v>
      </c>
      <c r="F68" s="17">
        <v>120.1</v>
      </c>
      <c r="G68" s="9">
        <f>F68/F87*100</f>
        <v>2.5108488111517641E-2</v>
      </c>
      <c r="H68" s="9">
        <f t="shared" si="9"/>
        <v>-90.743024510559579</v>
      </c>
      <c r="I68" s="10">
        <f t="shared" si="10"/>
        <v>70.647058823529406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1335</v>
      </c>
      <c r="E69" s="9">
        <f>D69/D87*100</f>
        <v>0.19924367994569825</v>
      </c>
      <c r="F69" s="17">
        <v>1253.2</v>
      </c>
      <c r="G69" s="9">
        <f>F69/F87*100</f>
        <v>0.26199797919528656</v>
      </c>
      <c r="H69" s="9" t="e">
        <f t="shared" si="9"/>
        <v>#DIV/0!</v>
      </c>
      <c r="I69" s="10">
        <f t="shared" si="10"/>
        <v>93.87265917602997</v>
      </c>
    </row>
    <row r="70" spans="1:9" ht="26.25" customHeight="1" x14ac:dyDescent="0.25">
      <c r="A70" s="3" t="s">
        <v>60</v>
      </c>
      <c r="B70" s="17">
        <f>B71</f>
        <v>11262.1</v>
      </c>
      <c r="C70" s="9">
        <f>B70/B87*100</f>
        <v>1.8934276351228214</v>
      </c>
      <c r="D70" s="17">
        <f>D71</f>
        <v>15667.5</v>
      </c>
      <c r="E70" s="9">
        <f>D70/D87*100</f>
        <v>2.3383148730705821</v>
      </c>
      <c r="F70" s="17">
        <v>11703.4</v>
      </c>
      <c r="G70" s="9">
        <f>F70/F87*100</f>
        <v>2.4467500396697384</v>
      </c>
      <c r="H70" s="9">
        <f t="shared" si="9"/>
        <v>3.9184521536835888</v>
      </c>
      <c r="I70" s="10">
        <f t="shared" si="10"/>
        <v>74.698579862773258</v>
      </c>
    </row>
    <row r="71" spans="1:9" ht="15" customHeight="1" x14ac:dyDescent="0.25">
      <c r="A71" s="3" t="s">
        <v>61</v>
      </c>
      <c r="B71" s="17">
        <v>11262.1</v>
      </c>
      <c r="C71" s="9">
        <f>B71/B87*100</f>
        <v>1.8934276351228214</v>
      </c>
      <c r="D71" s="17">
        <v>15667.5</v>
      </c>
      <c r="E71" s="9">
        <f>D71/D87*100</f>
        <v>2.3383148730705821</v>
      </c>
      <c r="F71" s="17">
        <v>11703.4</v>
      </c>
      <c r="G71" s="9">
        <f>F71/F87*100</f>
        <v>2.4467500396697384</v>
      </c>
      <c r="H71" s="9">
        <f t="shared" si="9"/>
        <v>3.9184521536835888</v>
      </c>
      <c r="I71" s="10">
        <f t="shared" si="10"/>
        <v>74.698579862773258</v>
      </c>
    </row>
    <row r="72" spans="1:9" ht="15" customHeight="1" x14ac:dyDescent="0.25">
      <c r="A72" s="3" t="s">
        <v>62</v>
      </c>
      <c r="B72" s="17">
        <f>SUM(B73:B76)</f>
        <v>16442.900000000001</v>
      </c>
      <c r="C72" s="9">
        <f>B72/B87*100</f>
        <v>2.7644436882607186</v>
      </c>
      <c r="D72" s="17">
        <f>SUM(D73:D76)</f>
        <v>29596.9</v>
      </c>
      <c r="E72" s="9">
        <f>D72/D87*100</f>
        <v>4.41722492208602</v>
      </c>
      <c r="F72" s="17">
        <f>SUM(F73:F76)</f>
        <v>22746.199999999997</v>
      </c>
      <c r="G72" s="9">
        <f>F72/F87*100</f>
        <v>4.7553929415670488</v>
      </c>
      <c r="H72" s="9">
        <f t="shared" si="9"/>
        <v>38.334478711176217</v>
      </c>
      <c r="I72" s="10">
        <f t="shared" si="10"/>
        <v>76.853319097608193</v>
      </c>
    </row>
    <row r="73" spans="1:9" ht="15" customHeight="1" x14ac:dyDescent="0.25">
      <c r="A73" s="3" t="s">
        <v>63</v>
      </c>
      <c r="B73" s="17">
        <v>1893.1</v>
      </c>
      <c r="C73" s="9">
        <f>B73/B87*100</f>
        <v>0.31827526447563176</v>
      </c>
      <c r="D73" s="17">
        <v>2400</v>
      </c>
      <c r="E73" s="9">
        <f>D73/D87*100</f>
        <v>0.35819088529563731</v>
      </c>
      <c r="F73" s="17">
        <v>1820.9</v>
      </c>
      <c r="G73" s="9">
        <f>F73/F87*100</f>
        <v>0.38068314739602399</v>
      </c>
      <c r="H73" s="9">
        <f t="shared" si="9"/>
        <v>-3.813850298452266</v>
      </c>
      <c r="I73" s="10">
        <f t="shared" si="10"/>
        <v>75.870833333333337</v>
      </c>
    </row>
    <row r="74" spans="1:9" ht="26.25" customHeight="1" x14ac:dyDescent="0.25">
      <c r="A74" s="3" t="s">
        <v>64</v>
      </c>
      <c r="B74" s="17">
        <v>5549.8</v>
      </c>
      <c r="C74" s="9">
        <f>B74/B87*100</f>
        <v>0.93305375457549067</v>
      </c>
      <c r="D74" s="17">
        <v>18548.2</v>
      </c>
      <c r="E74" s="9">
        <f>D74/D87*100</f>
        <v>2.7682484077668916</v>
      </c>
      <c r="F74" s="17">
        <v>13562</v>
      </c>
      <c r="G74" s="9">
        <f>F74/F87*100</f>
        <v>2.8353148690125085</v>
      </c>
      <c r="H74" s="9">
        <f t="shared" si="9"/>
        <v>144.36916645644885</v>
      </c>
      <c r="I74" s="10">
        <f t="shared" si="10"/>
        <v>73.117607099341171</v>
      </c>
    </row>
    <row r="75" spans="1:9" ht="15" customHeight="1" x14ac:dyDescent="0.25">
      <c r="A75" s="3" t="s">
        <v>65</v>
      </c>
      <c r="B75" s="17">
        <v>8416.2000000000007</v>
      </c>
      <c r="C75" s="9">
        <f>B75/B87*100</f>
        <v>1.4149639643335337</v>
      </c>
      <c r="D75" s="17">
        <v>7414.1</v>
      </c>
      <c r="E75" s="9">
        <f>D75/D87*100</f>
        <v>1.1065262677793268</v>
      </c>
      <c r="F75" s="17">
        <v>6313.2</v>
      </c>
      <c r="G75" s="9">
        <f>F75/F87*100</f>
        <v>1.3198576781484861</v>
      </c>
      <c r="H75" s="9">
        <f t="shared" si="9"/>
        <v>-24.987524060740014</v>
      </c>
      <c r="I75" s="10">
        <f t="shared" si="10"/>
        <v>85.151265831321396</v>
      </c>
    </row>
    <row r="76" spans="1:9" ht="26.25" customHeight="1" x14ac:dyDescent="0.25">
      <c r="A76" s="3" t="s">
        <v>66</v>
      </c>
      <c r="B76" s="17">
        <v>583.79999999999995</v>
      </c>
      <c r="C76" s="9">
        <f>B76/B87*100</f>
        <v>9.8150704876062464E-2</v>
      </c>
      <c r="D76" s="17">
        <v>1234.5999999999999</v>
      </c>
      <c r="E76" s="9">
        <f>D76/D87*100</f>
        <v>0.18425936124416409</v>
      </c>
      <c r="F76" s="17">
        <v>1050.0999999999999</v>
      </c>
      <c r="G76" s="9">
        <f>F76/F87*100</f>
        <v>0.21953724701003061</v>
      </c>
      <c r="H76" s="9">
        <f t="shared" si="9"/>
        <v>79.873244261733475</v>
      </c>
      <c r="I76" s="10">
        <f t="shared" si="10"/>
        <v>85.055888546897791</v>
      </c>
    </row>
    <row r="77" spans="1:9" ht="26.25" customHeight="1" x14ac:dyDescent="0.25">
      <c r="A77" s="3" t="s">
        <v>67</v>
      </c>
      <c r="B77" s="17">
        <f>SUM(B78:B79)</f>
        <v>408</v>
      </c>
      <c r="C77" s="9">
        <f>B77/B87*100</f>
        <v>6.8594531670835013E-2</v>
      </c>
      <c r="D77" s="17">
        <f>SUM(D78:D79)</f>
        <v>7240</v>
      </c>
      <c r="E77" s="9">
        <f>D77/D87*100</f>
        <v>1.0805425039751726</v>
      </c>
      <c r="F77" s="17">
        <f>SUM(F78:F79)</f>
        <v>5804.7</v>
      </c>
      <c r="G77" s="9">
        <f>F77/F87*100</f>
        <v>1.2135490502991377</v>
      </c>
      <c r="H77" s="9">
        <f t="shared" si="9"/>
        <v>1322.7205882352941</v>
      </c>
      <c r="I77" s="10">
        <f t="shared" si="10"/>
        <v>80.175414364640886</v>
      </c>
    </row>
    <row r="78" spans="1:9" ht="15" customHeight="1" x14ac:dyDescent="0.25">
      <c r="A78" s="3" t="s">
        <v>68</v>
      </c>
      <c r="B78" s="17">
        <v>408</v>
      </c>
      <c r="C78" s="9">
        <f>B78/B87*100</f>
        <v>6.8594531670835013E-2</v>
      </c>
      <c r="D78" s="17">
        <v>300</v>
      </c>
      <c r="E78" s="9">
        <f t="shared" ref="E78:G78" si="11">D78/D87*100</f>
        <v>4.4773860661954663E-2</v>
      </c>
      <c r="F78" s="17">
        <v>297.39999999999998</v>
      </c>
      <c r="G78" s="9">
        <f t="shared" si="11"/>
        <v>6.2175390211201886E-2</v>
      </c>
      <c r="H78" s="9">
        <f t="shared" si="9"/>
        <v>-27.107843137254903</v>
      </c>
      <c r="I78" s="10">
        <f t="shared" si="10"/>
        <v>99.133333333333326</v>
      </c>
    </row>
    <row r="79" spans="1:9" ht="15" customHeight="1" x14ac:dyDescent="0.25">
      <c r="A79" s="3" t="s">
        <v>69</v>
      </c>
      <c r="B79" s="17">
        <v>0</v>
      </c>
      <c r="C79" s="9">
        <f>B79/B87*100</f>
        <v>0</v>
      </c>
      <c r="D79" s="17">
        <v>6940</v>
      </c>
      <c r="E79" s="9">
        <f t="shared" ref="E79:G79" si="12">D79/D87*100</f>
        <v>1.0357686433132178</v>
      </c>
      <c r="F79" s="17">
        <v>5507.3</v>
      </c>
      <c r="G79" s="9">
        <f t="shared" si="12"/>
        <v>1.1513736600879361</v>
      </c>
      <c r="H79" s="9" t="e">
        <f t="shared" si="9"/>
        <v>#DIV/0!</v>
      </c>
      <c r="I79" s="10">
        <f t="shared" si="10"/>
        <v>79.355907780979834</v>
      </c>
    </row>
    <row r="80" spans="1:9" ht="26.25" customHeight="1" x14ac:dyDescent="0.25">
      <c r="A80" s="3" t="s">
        <v>70</v>
      </c>
      <c r="B80" s="17">
        <f>B81</f>
        <v>735.2</v>
      </c>
      <c r="C80" s="9">
        <f>B80/B87*100</f>
        <v>0.12360465608921058</v>
      </c>
      <c r="D80" s="17">
        <f>D81</f>
        <v>1176.9000000000001</v>
      </c>
      <c r="E80" s="9">
        <f t="shared" ref="E80:G80" si="13">D80/D87*100</f>
        <v>0.17564785537684816</v>
      </c>
      <c r="F80" s="17">
        <f>F81</f>
        <v>976.5</v>
      </c>
      <c r="G80" s="9">
        <f t="shared" si="13"/>
        <v>0.20415019684343863</v>
      </c>
      <c r="H80" s="9">
        <f t="shared" si="9"/>
        <v>32.821001088139269</v>
      </c>
      <c r="I80" s="10">
        <f t="shared" si="10"/>
        <v>82.972215141473356</v>
      </c>
    </row>
    <row r="81" spans="1:9" ht="26.25" customHeight="1" x14ac:dyDescent="0.25">
      <c r="A81" s="3" t="s">
        <v>71</v>
      </c>
      <c r="B81" s="17">
        <v>735.2</v>
      </c>
      <c r="C81" s="9">
        <f>B81/B87*100</f>
        <v>0.12360465608921058</v>
      </c>
      <c r="D81" s="17">
        <v>1176.9000000000001</v>
      </c>
      <c r="E81" s="9">
        <f t="shared" ref="E81:G81" si="14">D81/D87*100</f>
        <v>0.17564785537684816</v>
      </c>
      <c r="F81" s="17">
        <v>976.5</v>
      </c>
      <c r="G81" s="9">
        <f t="shared" si="14"/>
        <v>0.20415019684343863</v>
      </c>
      <c r="H81" s="9">
        <f t="shared" si="9"/>
        <v>32.821001088139269</v>
      </c>
      <c r="I81" s="10">
        <f t="shared" si="10"/>
        <v>82.972215141473356</v>
      </c>
    </row>
    <row r="82" spans="1:9" ht="39" customHeight="1" x14ac:dyDescent="0.25">
      <c r="A82" s="3" t="s">
        <v>72</v>
      </c>
      <c r="B82" s="17">
        <f>B83</f>
        <v>2038.5</v>
      </c>
      <c r="C82" s="9">
        <f>B82/B87*100</f>
        <v>0.34272047257597349</v>
      </c>
      <c r="D82" s="17">
        <f>D83</f>
        <v>626</v>
      </c>
      <c r="E82" s="9">
        <f t="shared" ref="E82:G82" si="15">D82/D87*100</f>
        <v>9.3428122581278736E-2</v>
      </c>
      <c r="F82" s="17">
        <f>F83</f>
        <v>56</v>
      </c>
      <c r="G82" s="9">
        <f t="shared" si="15"/>
        <v>1.1707538170233039E-2</v>
      </c>
      <c r="H82" s="9">
        <f t="shared" si="9"/>
        <v>-97.252882021093939</v>
      </c>
      <c r="I82" s="10">
        <f t="shared" si="10"/>
        <v>8.9456869009584654</v>
      </c>
    </row>
    <row r="83" spans="1:9" ht="39" customHeight="1" x14ac:dyDescent="0.25">
      <c r="A83" s="3" t="s">
        <v>73</v>
      </c>
      <c r="B83" s="17">
        <v>2038.5</v>
      </c>
      <c r="C83" s="9">
        <f>B83/B87*100</f>
        <v>0.34272047257597349</v>
      </c>
      <c r="D83" s="17">
        <v>626</v>
      </c>
      <c r="E83" s="9">
        <f t="shared" ref="E83:G83" si="16">D83/D87*100</f>
        <v>9.3428122581278736E-2</v>
      </c>
      <c r="F83" s="17">
        <v>56</v>
      </c>
      <c r="G83" s="9">
        <f t="shared" si="16"/>
        <v>1.1707538170233039E-2</v>
      </c>
      <c r="H83" s="9">
        <f t="shared" si="9"/>
        <v>-97.252882021093939</v>
      </c>
      <c r="I83" s="10">
        <f t="shared" si="10"/>
        <v>8.9456869009584654</v>
      </c>
    </row>
    <row r="84" spans="1:9" ht="90" customHeight="1" x14ac:dyDescent="0.25">
      <c r="A84" s="3" t="s">
        <v>74</v>
      </c>
      <c r="B84" s="17">
        <f>SUM(B85:B86)</f>
        <v>21593.5</v>
      </c>
      <c r="C84" s="9">
        <f>B84/B87*100</f>
        <v>3.630382401064157</v>
      </c>
      <c r="D84" s="17">
        <f>SUM(D85:D86)</f>
        <v>25205.5</v>
      </c>
      <c r="E84" s="9">
        <f t="shared" ref="E84:G84" si="17">D84/D87*100</f>
        <v>3.7618251497163273</v>
      </c>
      <c r="F84" s="17">
        <f>SUM(F85:F86)</f>
        <v>18240.400000000001</v>
      </c>
      <c r="G84" s="9">
        <f t="shared" si="17"/>
        <v>3.813396057862835</v>
      </c>
      <c r="H84" s="9">
        <f t="shared" si="9"/>
        <v>-15.52828397434412</v>
      </c>
      <c r="I84" s="10">
        <f t="shared" si="10"/>
        <v>72.36674535319672</v>
      </c>
    </row>
    <row r="85" spans="1:9" ht="64.5" customHeight="1" x14ac:dyDescent="0.25">
      <c r="A85" s="3" t="s">
        <v>75</v>
      </c>
      <c r="B85" s="17">
        <v>9675</v>
      </c>
      <c r="C85" s="9">
        <f>B85/B87*100</f>
        <v>1.6265982694003158</v>
      </c>
      <c r="D85" s="17">
        <v>12204</v>
      </c>
      <c r="E85" s="9">
        <f t="shared" ref="E85:G85" si="18">D85/D87*100</f>
        <v>1.8214006517283154</v>
      </c>
      <c r="F85" s="17">
        <v>10170</v>
      </c>
      <c r="G85" s="9">
        <f t="shared" si="18"/>
        <v>2.1261725569869645</v>
      </c>
      <c r="H85" s="9">
        <f t="shared" si="9"/>
        <v>5.1162790697674438</v>
      </c>
      <c r="I85" s="10">
        <f t="shared" si="10"/>
        <v>83.333333333333343</v>
      </c>
    </row>
    <row r="86" spans="1:9" ht="26.25" customHeight="1" x14ac:dyDescent="0.25">
      <c r="A86" s="3" t="s">
        <v>76</v>
      </c>
      <c r="B86" s="17">
        <v>11918.5</v>
      </c>
      <c r="C86" s="9">
        <f>B86/B87*100</f>
        <v>2.0037841316638412</v>
      </c>
      <c r="D86" s="17">
        <v>13001.5</v>
      </c>
      <c r="E86" s="9">
        <f t="shared" ref="E86:G86" si="19">D86/D87*100</f>
        <v>1.9404244979880119</v>
      </c>
      <c r="F86" s="17">
        <v>8070.4</v>
      </c>
      <c r="G86" s="9">
        <f t="shared" si="19"/>
        <v>1.6872235008758698</v>
      </c>
      <c r="H86" s="9">
        <f t="shared" si="9"/>
        <v>-32.286781054662924</v>
      </c>
      <c r="I86" s="10">
        <f t="shared" si="10"/>
        <v>62.072837749490439</v>
      </c>
    </row>
    <row r="87" spans="1:9" s="14" customFormat="1" ht="15" customHeight="1" x14ac:dyDescent="0.25">
      <c r="A87" s="12" t="s">
        <v>77</v>
      </c>
      <c r="B87" s="16">
        <f>B43+B50+B52+B54+B59+B63+B70+B72+B77+B80+B82+B84</f>
        <v>594799.6</v>
      </c>
      <c r="C87" s="13">
        <f>C43+C50+C52+C54+C59+C63+C70+C72+C77+C80+C82+C84</f>
        <v>100.00000000000001</v>
      </c>
      <c r="D87" s="16">
        <f>D43+D50+D52+D54+D59+D63+D70+D72+D77+D80+D82+D84</f>
        <v>670033.80000000005</v>
      </c>
      <c r="E87" s="13"/>
      <c r="F87" s="16">
        <f>F43+F50+F52+F54+F59+F63+F70+F72+F77+F80+F82+F84</f>
        <v>478324.30000000005</v>
      </c>
      <c r="G87" s="13"/>
      <c r="H87" s="9">
        <f t="shared" si="9"/>
        <v>-19.582276114509824</v>
      </c>
      <c r="I87" s="10">
        <f t="shared" si="10"/>
        <v>71.38808519809001</v>
      </c>
    </row>
    <row r="88" spans="1:9" ht="115.5" customHeight="1" x14ac:dyDescent="0.25">
      <c r="A88" s="3" t="s">
        <v>78</v>
      </c>
      <c r="B88" s="17">
        <v>139095.4</v>
      </c>
      <c r="C88" s="9">
        <f>B88/B87*100</f>
        <v>23.385254462175158</v>
      </c>
      <c r="D88" s="17">
        <v>180823.8</v>
      </c>
      <c r="E88" s="9">
        <f t="shared" ref="E88:G88" si="20">D88/D87*100</f>
        <v>26.987265418550521</v>
      </c>
      <c r="F88" s="17">
        <v>134102.70000000001</v>
      </c>
      <c r="G88" s="9">
        <f t="shared" si="20"/>
        <v>28.035937124666255</v>
      </c>
      <c r="H88" s="9">
        <f t="shared" si="9"/>
        <v>-3.5894069825457819</v>
      </c>
      <c r="I88" s="10">
        <f t="shared" si="10"/>
        <v>74.162084858298527</v>
      </c>
    </row>
    <row r="89" spans="1:9" ht="51.75" customHeight="1" x14ac:dyDescent="0.25">
      <c r="A89" s="3" t="s">
        <v>79</v>
      </c>
      <c r="B89" s="17">
        <v>229578.1</v>
      </c>
      <c r="C89" s="9">
        <f>B89/B87*100</f>
        <v>38.597554537696396</v>
      </c>
      <c r="D89" s="17">
        <v>139706.4</v>
      </c>
      <c r="E89" s="9">
        <f t="shared" ref="E89:G89" si="21">D89/D87*100</f>
        <v>20.850649623944342</v>
      </c>
      <c r="F89" s="17">
        <v>94592.6</v>
      </c>
      <c r="G89" s="9">
        <f t="shared" si="21"/>
        <v>19.775829912885463</v>
      </c>
      <c r="H89" s="9">
        <f t="shared" si="9"/>
        <v>-58.797202346391053</v>
      </c>
      <c r="I89" s="10">
        <f t="shared" si="10"/>
        <v>67.708136491957433</v>
      </c>
    </row>
    <row r="90" spans="1:9" ht="26.25" customHeight="1" x14ac:dyDescent="0.25">
      <c r="A90" s="3" t="s">
        <v>80</v>
      </c>
      <c r="B90" s="17">
        <v>8542.1</v>
      </c>
      <c r="C90" s="9">
        <f>B90/B87*100</f>
        <v>1.4361307573172546</v>
      </c>
      <c r="D90" s="17">
        <v>16125.1</v>
      </c>
      <c r="E90" s="9">
        <f t="shared" ref="E90:G90" si="22">D90/D87*100</f>
        <v>2.4066099352002839</v>
      </c>
      <c r="F90" s="17">
        <v>13295</v>
      </c>
      <c r="G90" s="9">
        <f t="shared" si="22"/>
        <v>2.7794949995222904</v>
      </c>
      <c r="H90" s="9">
        <f t="shared" si="9"/>
        <v>55.640884560002803</v>
      </c>
      <c r="I90" s="10">
        <f t="shared" si="10"/>
        <v>82.449101090845943</v>
      </c>
    </row>
    <row r="91" spans="1:9" ht="51.75" customHeight="1" x14ac:dyDescent="0.25">
      <c r="A91" s="3" t="s">
        <v>81</v>
      </c>
      <c r="B91" s="17">
        <v>6841.9</v>
      </c>
      <c r="C91" s="9">
        <f>B91/B87*100</f>
        <v>1.1502865839183483</v>
      </c>
      <c r="D91" s="17">
        <v>3248.7</v>
      </c>
      <c r="E91" s="9">
        <f t="shared" ref="E91:G91" si="23">D91/D87*100</f>
        <v>0.48485613710830699</v>
      </c>
      <c r="F91" s="17">
        <v>3248.7</v>
      </c>
      <c r="G91" s="9">
        <f t="shared" si="23"/>
        <v>0.67918355810064412</v>
      </c>
      <c r="H91" s="9">
        <f t="shared" si="9"/>
        <v>-52.517575527265819</v>
      </c>
      <c r="I91" s="10">
        <f t="shared" si="10"/>
        <v>100</v>
      </c>
    </row>
    <row r="92" spans="1:9" ht="15" customHeight="1" x14ac:dyDescent="0.25">
      <c r="A92" s="3" t="s">
        <v>82</v>
      </c>
      <c r="B92" s="17">
        <v>27120.2</v>
      </c>
      <c r="C92" s="9">
        <f>B92/B87*100</f>
        <v>4.5595524946553434</v>
      </c>
      <c r="D92" s="17">
        <v>39078.1</v>
      </c>
      <c r="E92" s="9">
        <f t="shared" ref="E92:G92" si="24">D92/D87*100</f>
        <v>5.8322580144464347</v>
      </c>
      <c r="F92" s="17">
        <v>21954.2</v>
      </c>
      <c r="G92" s="9">
        <f t="shared" si="24"/>
        <v>4.5898149017308967</v>
      </c>
      <c r="H92" s="9">
        <f t="shared" si="9"/>
        <v>-19.048532090471298</v>
      </c>
      <c r="I92" s="10">
        <f t="shared" si="10"/>
        <v>56.180315829070501</v>
      </c>
    </row>
    <row r="93" spans="1:9" ht="51.75" customHeight="1" x14ac:dyDescent="0.25">
      <c r="A93" s="3" t="s">
        <v>83</v>
      </c>
      <c r="B93" s="17">
        <v>174002.8</v>
      </c>
      <c r="C93" s="9">
        <f>B93/B87*100</f>
        <v>29.2540210181715</v>
      </c>
      <c r="D93" s="17">
        <v>287177</v>
      </c>
      <c r="E93" s="9">
        <f t="shared" ref="E93:G93" si="25">D93/D87*100</f>
        <v>42.860076611060514</v>
      </c>
      <c r="F93" s="17">
        <v>208755.5</v>
      </c>
      <c r="G93" s="9">
        <f t="shared" si="25"/>
        <v>43.643089008858631</v>
      </c>
      <c r="H93" s="9">
        <f t="shared" si="9"/>
        <v>19.972494695487669</v>
      </c>
      <c r="I93" s="10">
        <f t="shared" si="10"/>
        <v>72.692276888469479</v>
      </c>
    </row>
    <row r="94" spans="1:9" ht="42" customHeight="1" x14ac:dyDescent="0.25">
      <c r="A94" s="3" t="s">
        <v>84</v>
      </c>
      <c r="B94" s="17">
        <v>2038.5</v>
      </c>
      <c r="C94" s="9">
        <f>B94/B87*100</f>
        <v>0.34272047257597349</v>
      </c>
      <c r="D94" s="17">
        <v>626</v>
      </c>
      <c r="E94" s="9">
        <f t="shared" ref="E94:G94" si="26">D94/D87*100</f>
        <v>9.3428122581278736E-2</v>
      </c>
      <c r="F94" s="17">
        <v>56</v>
      </c>
      <c r="G94" s="9">
        <f t="shared" si="26"/>
        <v>1.1707538170233039E-2</v>
      </c>
      <c r="H94" s="9">
        <f t="shared" si="9"/>
        <v>-97.252882021093939</v>
      </c>
      <c r="I94" s="10">
        <f t="shared" si="10"/>
        <v>8.9456869009584654</v>
      </c>
    </row>
    <row r="95" spans="1:9" ht="15" customHeight="1" x14ac:dyDescent="0.25">
      <c r="A95" s="3" t="s">
        <v>85</v>
      </c>
      <c r="B95" s="17">
        <f>SUM(B96:B100)</f>
        <v>7580.6</v>
      </c>
      <c r="C95" s="9">
        <f>B95/B87*100</f>
        <v>1.2744796734900294</v>
      </c>
      <c r="D95" s="17">
        <f>SUM(D96:D100)</f>
        <v>3248.7</v>
      </c>
      <c r="E95" s="9">
        <f t="shared" ref="E95:G95" si="27">D95/D87*100</f>
        <v>0.48485613710830699</v>
      </c>
      <c r="F95" s="17">
        <f>SUM(F96:F100)</f>
        <v>2319.6</v>
      </c>
      <c r="G95" s="9">
        <f t="shared" si="27"/>
        <v>0.48494295606558141</v>
      </c>
      <c r="H95" s="9">
        <f t="shared" si="9"/>
        <v>-69.400838983721613</v>
      </c>
      <c r="I95" s="10">
        <f t="shared" si="10"/>
        <v>71.400868039523502</v>
      </c>
    </row>
    <row r="96" spans="1:9" ht="77.25" customHeight="1" x14ac:dyDescent="0.25">
      <c r="A96" s="3" t="s">
        <v>86</v>
      </c>
      <c r="B96" s="17">
        <v>4716.2</v>
      </c>
      <c r="C96" s="9">
        <f>B96/B87*100</f>
        <v>0.79290571143625521</v>
      </c>
      <c r="D96" s="17">
        <v>1046.8</v>
      </c>
      <c r="E96" s="9">
        <f t="shared" ref="E96:G96" si="28">D96/D87*100</f>
        <v>0.15623092446978046</v>
      </c>
      <c r="F96" s="17">
        <v>441</v>
      </c>
      <c r="G96" s="9">
        <f t="shared" si="28"/>
        <v>9.2196863090585182E-2</v>
      </c>
      <c r="H96" s="9">
        <f t="shared" si="9"/>
        <v>-90.649251516051052</v>
      </c>
      <c r="I96" s="10">
        <f t="shared" si="10"/>
        <v>42.128391287734047</v>
      </c>
    </row>
    <row r="97" spans="1:9" ht="15" customHeight="1" x14ac:dyDescent="0.25">
      <c r="A97" s="3" t="s">
        <v>87</v>
      </c>
      <c r="B97" s="17">
        <v>1716.8</v>
      </c>
      <c r="C97" s="9">
        <f>B97/B87*100</f>
        <v>0.28863502934433716</v>
      </c>
      <c r="D97" s="17">
        <v>709.3</v>
      </c>
      <c r="E97" s="9">
        <f>D97/D87*100</f>
        <v>0.10586033122508146</v>
      </c>
      <c r="F97" s="17">
        <v>696.8</v>
      </c>
      <c r="G97" s="9">
        <f>F97/F87*100</f>
        <v>0.1456752249467568</v>
      </c>
      <c r="H97" s="9">
        <f t="shared" si="9"/>
        <v>-59.412861136999069</v>
      </c>
      <c r="I97" s="10">
        <f t="shared" si="10"/>
        <v>98.237699139997176</v>
      </c>
    </row>
    <row r="98" spans="1:9" ht="26.25" customHeight="1" x14ac:dyDescent="0.25">
      <c r="A98" s="3" t="s">
        <v>88</v>
      </c>
      <c r="B98" s="17">
        <v>1147.5999999999999</v>
      </c>
      <c r="C98" s="9">
        <f>B98/B87*100</f>
        <v>0.19293893270943693</v>
      </c>
      <c r="D98" s="17">
        <v>1392.6</v>
      </c>
      <c r="E98" s="9">
        <f>D98/D87*100</f>
        <v>0.20784026119279353</v>
      </c>
      <c r="F98" s="17">
        <v>1181.8</v>
      </c>
      <c r="G98" s="9">
        <f>F98/F87*100</f>
        <v>0.24707086802823941</v>
      </c>
      <c r="H98" s="9">
        <f t="shared" si="9"/>
        <v>2.9801324503311264</v>
      </c>
      <c r="I98" s="10">
        <f t="shared" si="10"/>
        <v>84.862846474220888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100</v>
      </c>
      <c r="E99" s="9">
        <f>D99/D87*100</f>
        <v>1.4924620220651554E-2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91</v>
      </c>
      <c r="B101" s="17">
        <f>B42-B87</f>
        <v>11424.400000000023</v>
      </c>
      <c r="C101" s="9"/>
      <c r="D101" s="17">
        <f>D42-D87</f>
        <v>-30117.800000000047</v>
      </c>
      <c r="E101" s="9"/>
      <c r="F101" s="17">
        <f>F42-F87</f>
        <v>17909.699999999953</v>
      </c>
      <c r="G101" s="9"/>
      <c r="H101" s="9"/>
      <c r="I101" s="9"/>
    </row>
    <row r="102" spans="1:9" x14ac:dyDescent="0.25">
      <c r="A102" s="23" t="s">
        <v>92</v>
      </c>
      <c r="B102" s="24"/>
      <c r="C102" s="24"/>
      <c r="D102" s="24"/>
      <c r="E102" s="24"/>
      <c r="F102" s="24"/>
      <c r="G102" s="24"/>
      <c r="H102" s="24"/>
      <c r="I102" s="25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-57184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50108</v>
      </c>
      <c r="C105" s="8"/>
      <c r="D105" s="8">
        <v>-8900</v>
      </c>
      <c r="E105" s="8"/>
      <c r="F105" s="8">
        <v>-7373</v>
      </c>
      <c r="G105" s="8"/>
      <c r="H105" s="8"/>
      <c r="I105" s="8"/>
    </row>
    <row r="106" spans="1:9" ht="39" customHeight="1" x14ac:dyDescent="0.25">
      <c r="A106" s="3" t="s">
        <v>96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97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>
        <v>-4491</v>
      </c>
      <c r="C110" s="8"/>
      <c r="D110" s="8">
        <v>24762</v>
      </c>
      <c r="E110" s="8"/>
      <c r="F110" s="8">
        <v>-10537</v>
      </c>
      <c r="G110" s="8"/>
      <c r="H110" s="8"/>
      <c r="I110" s="8"/>
    </row>
    <row r="111" spans="1:9" ht="39" customHeight="1" x14ac:dyDescent="0.25">
      <c r="A111" s="3" t="s">
        <v>101</v>
      </c>
      <c r="B111" s="7">
        <f>SUM(B103:B110)</f>
        <v>-11424</v>
      </c>
      <c r="C111" s="7"/>
      <c r="D111" s="7">
        <f t="shared" ref="D111:F111" si="29">SUM(D103:D110)</f>
        <v>30117</v>
      </c>
      <c r="E111" s="7"/>
      <c r="F111" s="7">
        <f t="shared" si="29"/>
        <v>-17910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2024-03-05T06:28:20Z</dcterms:modified>
</cp:coreProperties>
</file>