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2190D814-EF27-4DB0-B0AA-B20CF691D065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D102" i="1" l="1"/>
  <c r="I41" i="1"/>
  <c r="H41" i="1"/>
  <c r="I37" i="1"/>
  <c r="H37" i="1"/>
  <c r="I36" i="1"/>
  <c r="I34" i="1"/>
  <c r="H34" i="1"/>
  <c r="F33" i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I25" i="1" s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D12" i="1"/>
  <c r="B12" i="1"/>
  <c r="B11" i="1" s="1"/>
  <c r="F11" i="1"/>
  <c r="F8" i="1" s="1"/>
  <c r="D11" i="1"/>
  <c r="I10" i="1"/>
  <c r="H10" i="1"/>
  <c r="F9" i="1"/>
  <c r="D9" i="1"/>
  <c r="B9" i="1"/>
  <c r="F112" i="1"/>
  <c r="D112" i="1"/>
  <c r="B112" i="1"/>
  <c r="B8" i="1" l="1"/>
  <c r="B42" i="1"/>
  <c r="B102" i="1" s="1"/>
  <c r="H8" i="1"/>
  <c r="H11" i="1"/>
  <c r="H12" i="1"/>
  <c r="H14" i="1"/>
  <c r="H33" i="1"/>
  <c r="D8" i="1"/>
  <c r="D42" i="1" s="1"/>
  <c r="E9" i="1" s="1"/>
  <c r="H9" i="1"/>
  <c r="I11" i="1"/>
  <c r="I12" i="1"/>
  <c r="F32" i="1"/>
  <c r="I32" i="1" s="1"/>
  <c r="E38" i="1"/>
  <c r="E30" i="1"/>
  <c r="E25" i="1"/>
  <c r="E21" i="1"/>
  <c r="E17" i="1"/>
  <c r="E13" i="1"/>
  <c r="E11" i="1"/>
  <c r="E39" i="1"/>
  <c r="E36" i="1"/>
  <c r="E29" i="1"/>
  <c r="E26" i="1"/>
  <c r="E22" i="1"/>
  <c r="E15" i="1"/>
  <c r="I8" i="1"/>
  <c r="I9" i="1"/>
  <c r="I14" i="1"/>
  <c r="I33" i="1"/>
  <c r="E55" i="1"/>
  <c r="I55" i="1"/>
  <c r="H55" i="1"/>
  <c r="G55" i="1"/>
  <c r="C55" i="1"/>
  <c r="F54" i="1"/>
  <c r="D54" i="1"/>
  <c r="B54" i="1"/>
  <c r="F85" i="1"/>
  <c r="B96" i="1"/>
  <c r="B85" i="1"/>
  <c r="C10" i="1" l="1"/>
  <c r="C18" i="1"/>
  <c r="C26" i="1"/>
  <c r="C32" i="1"/>
  <c r="C14" i="1"/>
  <c r="C30" i="1"/>
  <c r="C20" i="1"/>
  <c r="C36" i="1"/>
  <c r="C9" i="1"/>
  <c r="C33" i="1"/>
  <c r="C16" i="1"/>
  <c r="C23" i="1"/>
  <c r="C38" i="1"/>
  <c r="C12" i="1"/>
  <c r="C24" i="1"/>
  <c r="C29" i="1"/>
  <c r="C39" i="1"/>
  <c r="C8" i="1"/>
  <c r="C19" i="1"/>
  <c r="C31" i="1"/>
  <c r="C13" i="1"/>
  <c r="C17" i="1"/>
  <c r="C21" i="1"/>
  <c r="C28" i="1"/>
  <c r="C35" i="1"/>
  <c r="C40" i="1"/>
  <c r="C11" i="1"/>
  <c r="C15" i="1"/>
  <c r="C22" i="1"/>
  <c r="C25" i="1"/>
  <c r="C27" i="1"/>
  <c r="C34" i="1"/>
  <c r="C37" i="1"/>
  <c r="C41" i="1"/>
  <c r="H32" i="1"/>
  <c r="F31" i="1"/>
  <c r="E8" i="1"/>
  <c r="E33" i="1"/>
  <c r="E31" i="1"/>
  <c r="E14" i="1"/>
  <c r="E10" i="1"/>
  <c r="E20" i="1"/>
  <c r="E24" i="1"/>
  <c r="E27" i="1"/>
  <c r="E34" i="1"/>
  <c r="E37" i="1"/>
  <c r="E41" i="1"/>
  <c r="E12" i="1"/>
  <c r="E16" i="1"/>
  <c r="E18" i="1"/>
  <c r="E23" i="1"/>
  <c r="E28" i="1"/>
  <c r="E35" i="1"/>
  <c r="E40" i="1"/>
  <c r="E32" i="1"/>
  <c r="E19" i="1"/>
  <c r="F60" i="1"/>
  <c r="F96" i="1"/>
  <c r="H44" i="1"/>
  <c r="H46" i="1"/>
  <c r="H48" i="1"/>
  <c r="H51" i="1"/>
  <c r="D96" i="1"/>
  <c r="I44" i="1"/>
  <c r="I45" i="1"/>
  <c r="I46" i="1"/>
  <c r="I47" i="1"/>
  <c r="I48" i="1"/>
  <c r="I49" i="1"/>
  <c r="I51" i="1"/>
  <c r="I53" i="1"/>
  <c r="I56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3" i="1"/>
  <c r="H47" i="1"/>
  <c r="H45" i="1"/>
  <c r="D85" i="1"/>
  <c r="F83" i="1"/>
  <c r="D83" i="1"/>
  <c r="F81" i="1"/>
  <c r="D81" i="1"/>
  <c r="F78" i="1"/>
  <c r="D78" i="1"/>
  <c r="F73" i="1"/>
  <c r="D73" i="1"/>
  <c r="F71" i="1"/>
  <c r="D71" i="1"/>
  <c r="F64" i="1"/>
  <c r="D64" i="1"/>
  <c r="D60" i="1"/>
  <c r="F52" i="1"/>
  <c r="F50" i="1"/>
  <c r="F43" i="1"/>
  <c r="D52" i="1"/>
  <c r="D50" i="1"/>
  <c r="D43" i="1"/>
  <c r="C42" i="1" l="1"/>
  <c r="H31" i="1"/>
  <c r="I31" i="1"/>
  <c r="F42" i="1"/>
  <c r="F102" i="1" s="1"/>
  <c r="E42" i="1"/>
  <c r="I50" i="1"/>
  <c r="I71" i="1"/>
  <c r="I52" i="1"/>
  <c r="I83" i="1"/>
  <c r="I78" i="1"/>
  <c r="I64" i="1"/>
  <c r="I73" i="1"/>
  <c r="I60" i="1"/>
  <c r="I85" i="1"/>
  <c r="I81" i="1"/>
  <c r="I54" i="1"/>
  <c r="I96" i="1"/>
  <c r="I43" i="1"/>
  <c r="H96" i="1"/>
  <c r="H85" i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H54" i="1"/>
  <c r="B52" i="1"/>
  <c r="H52" i="1" s="1"/>
  <c r="B50" i="1"/>
  <c r="H50" i="1" s="1"/>
  <c r="B43" i="1"/>
  <c r="H43" i="1" s="1"/>
  <c r="D88" i="1"/>
  <c r="F88" i="1"/>
  <c r="I42" i="1" l="1"/>
  <c r="G39" i="1"/>
  <c r="G36" i="1"/>
  <c r="G29" i="1"/>
  <c r="G26" i="1"/>
  <c r="G24" i="1"/>
  <c r="G20" i="1"/>
  <c r="G12" i="1"/>
  <c r="G10" i="1"/>
  <c r="G40" i="1"/>
  <c r="G35" i="1"/>
  <c r="G28" i="1"/>
  <c r="G21" i="1"/>
  <c r="G17" i="1"/>
  <c r="G13" i="1"/>
  <c r="G32" i="1"/>
  <c r="G14" i="1"/>
  <c r="G8" i="1"/>
  <c r="G41" i="1"/>
  <c r="G37" i="1"/>
  <c r="G34" i="1"/>
  <c r="G27" i="1"/>
  <c r="G25" i="1"/>
  <c r="G22" i="1"/>
  <c r="G15" i="1"/>
  <c r="G11" i="1"/>
  <c r="H42" i="1"/>
  <c r="G38" i="1"/>
  <c r="G30" i="1"/>
  <c r="G23" i="1"/>
  <c r="G18" i="1"/>
  <c r="G16" i="1"/>
  <c r="G33" i="1"/>
  <c r="G31" i="1"/>
  <c r="G42" i="1" s="1"/>
  <c r="G9" i="1"/>
  <c r="G19" i="1"/>
  <c r="I88" i="1"/>
  <c r="G81" i="1"/>
  <c r="G64" i="1"/>
  <c r="G45" i="1"/>
  <c r="G57" i="1"/>
  <c r="E43" i="1"/>
  <c r="E57" i="1"/>
  <c r="G79" i="1"/>
  <c r="G85" i="1"/>
  <c r="G76" i="1"/>
  <c r="G84" i="1"/>
  <c r="G75" i="1"/>
  <c r="G44" i="1"/>
  <c r="G60" i="1"/>
  <c r="G58" i="1"/>
  <c r="G87" i="1"/>
  <c r="G80" i="1"/>
  <c r="G68" i="1"/>
  <c r="G50" i="1"/>
  <c r="G83" i="1"/>
  <c r="G77" i="1"/>
  <c r="G66" i="1"/>
  <c r="G54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4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3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6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6" i="1"/>
  <c r="G53" i="1"/>
  <c r="G51" i="1"/>
  <c r="G49" i="1"/>
  <c r="G47" i="1"/>
  <c r="H88" i="1" l="1"/>
  <c r="C101" i="1"/>
  <c r="C57" i="1"/>
  <c r="C90" i="1"/>
  <c r="C56" i="1"/>
  <c r="C89" i="1"/>
  <c r="C91" i="1"/>
  <c r="C43" i="1"/>
  <c r="C58" i="1"/>
  <c r="C53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4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C83" i="1"/>
  <c r="C59" i="1"/>
  <c r="C80" i="1"/>
  <c r="C67" i="1"/>
  <c r="C48" i="1"/>
  <c r="C71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<sst xmlns="http://schemas.openxmlformats.org/spreadsheetml/2006/main" count="119" uniqueCount="117">
  <si>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</si>
  <si>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</si>
  <si>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</si>
  <si>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</si>
  <si>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</si>
  <si>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</si>
  <si>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</si>
  <si>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</si>
  <si>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</si>
  <si>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</si>
  <si>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</si>
  <si>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</si>
  <si>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</si>
  <si>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</si>
  <si>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</si>
  <si>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</si>
  <si>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</si>
  <si>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</si>
  <si>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</si>
  <si>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</si>
  <si>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</si>
  <si>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</si>
  <si>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</si>
  <si>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</si>
  <si>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</si>
  <si>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</si>
  <si>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</si>
  <si>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</si>
  <si>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</si>
  <si>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</si>
  <si>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</si>
  <si>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</si>
  <si>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</si>
  <si>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</si>
  <si>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</si>
  <si>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</si>
  <si>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</si>
  <si>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</si>
  <si>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</si>
  <si>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</si>
  <si>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</si>
  <si>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</si>
  <si>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</si>
  <si>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</si>
  <si>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</si>
  <si>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</si>
  <si>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</si>
  <si>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</si>
  <si>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</si>
  <si>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</si>
  <si>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</si>
  <si>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</si>
  <si>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</si>
  <si>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</si>
  <si>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</si>
  <si>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</si>
  <si>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</si>
  <si>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</si>
  <si>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</si>
  <si>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</si>
  <si>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</si>
  <si>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</si>
  <si>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</si>
  <si>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</si>
  <si>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</si>
  <si>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</si>
  <si>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</si>
  <si>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</si>
  <si>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</si>
  <si>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</si>
  <si>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</si>
  <si>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</si>
  <si>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</si>
  <si>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</si>
  <si>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</si>
  <si>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</si>
  <si>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</si>
  <si>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</si>
  <si>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</si>
  <si>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</si>
  <si>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</si>
  <si>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</si>
  <si>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</si>
  <si>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</si>
  <si>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</si>
  <si>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</si>
  <si>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</si>
  <si>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</si>
  <si>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</si>
  <si>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</si>
  <si>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</si>
  <si>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</si>
  <si>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</si>
  <si>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</si>
  <si>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</si>
  <si>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</si>
  <si>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</si>
  <si>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</si>
  <si>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</si>
  <si>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</si>
  <si>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</si>
  <si>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</si>
  <si>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</si>
  <si>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</si>
  <si>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Информация об исполнении бюджета Пряжинского национального муниципального района за январь-август 2023 года</t>
  </si>
  <si>
    <t>Факт на 01.09 .2022 (отчетный) год</t>
  </si>
  <si>
    <t>План на 2023 год по состоянию на 01.09.2023 (текущий) год</t>
  </si>
  <si>
    <t>Факт на 01.09.2023 (текущий) год</t>
  </si>
  <si>
    <t>Общеэкономические вопросы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</si>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</sst>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29" workbookViewId="0">
      <selection activeCell="D41" sqref="D4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9" t="s">
        <v>104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90023</v>
      </c>
      <c r="C8" s="15">
        <f>B8/B42*100</f>
        <v>20.758171441747852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101154</v>
      </c>
      <c r="G8" s="10">
        <f>F8/F42*100</f>
        <v>25.254532653580934</v>
      </c>
      <c r="H8" s="10">
        <f>F8/B8*100-100</f>
        <v>12.364617930973182</v>
      </c>
      <c r="I8" s="10">
        <f>F8/D8*100</f>
        <v>67.104948918667901</v>
      </c>
    </row>
    <row r="9" spans="1:9" ht="26.25" customHeight="1" x14ac:dyDescent="0.25">
      <c r="A9" s="3" t="s">
        <v>9</v>
      </c>
      <c r="B9" s="15">
        <f>B10</f>
        <v>67139</v>
      </c>
      <c r="C9" s="15">
        <f>B9/B42*100</f>
        <v>15.481408889145099</v>
      </c>
      <c r="D9" s="15">
        <f>D10</f>
        <v>114061</v>
      </c>
      <c r="E9" s="15">
        <f>D9/D42*100</f>
        <v>17.824370698654199</v>
      </c>
      <c r="F9" s="15">
        <f>F10</f>
        <v>76008</v>
      </c>
      <c r="G9" s="10">
        <f>F9/F42*100</f>
        <v>18.976476638920651</v>
      </c>
      <c r="H9" s="10">
        <f t="shared" ref="H9:H42" si="2">F9/B9*100-100</f>
        <v>13.209907803214222</v>
      </c>
      <c r="I9" s="10">
        <f t="shared" ref="I9:I42" si="3">F9/D9*100</f>
        <v>66.638027020629309</v>
      </c>
    </row>
    <row r="10" spans="1:9" ht="34.5" customHeight="1" x14ac:dyDescent="0.25">
      <c r="A10" s="3" t="s">
        <v>10</v>
      </c>
      <c r="B10" s="15">
        <v>67139</v>
      </c>
      <c r="C10" s="15">
        <f>B10/B42*100</f>
        <v>15.481408889145099</v>
      </c>
      <c r="D10" s="15">
        <v>114061</v>
      </c>
      <c r="E10" s="15">
        <f>D10/D42*100</f>
        <v>17.824370698654199</v>
      </c>
      <c r="F10" s="15">
        <v>76008</v>
      </c>
      <c r="G10" s="10">
        <f>F10/F42*100</f>
        <v>18.976476638920651</v>
      </c>
      <c r="H10" s="10">
        <f t="shared" si="2"/>
        <v>13.209907803214222</v>
      </c>
      <c r="I10" s="10">
        <f t="shared" si="3"/>
        <v>66.638027020629309</v>
      </c>
    </row>
    <row r="11" spans="1:9" ht="76.5" customHeight="1" x14ac:dyDescent="0.25">
      <c r="A11" s="3" t="s">
        <v>11</v>
      </c>
      <c r="B11" s="15">
        <f>B12</f>
        <v>1645</v>
      </c>
      <c r="C11" s="15">
        <f>B11/B42*100</f>
        <v>0.37931630829538249</v>
      </c>
      <c r="D11" s="15">
        <f>D12</f>
        <v>2704</v>
      </c>
      <c r="E11" s="15">
        <f>D11/D42*100</f>
        <v>0.42255546040417802</v>
      </c>
      <c r="F11" s="15">
        <f>F12</f>
        <v>2012</v>
      </c>
      <c r="G11" s="10">
        <f>F11/F42*100</f>
        <v>0.50232437371735017</v>
      </c>
      <c r="H11" s="10">
        <f t="shared" si="2"/>
        <v>22.310030395136778</v>
      </c>
      <c r="I11" s="10">
        <f t="shared" si="3"/>
        <v>74.408284023668642</v>
      </c>
    </row>
    <row r="12" spans="1:9" ht="64.5" customHeight="1" x14ac:dyDescent="0.25">
      <c r="A12" s="3" t="s">
        <v>12</v>
      </c>
      <c r="B12" s="15">
        <f>B13</f>
        <v>1645</v>
      </c>
      <c r="C12" s="15">
        <f>B12/B42*100</f>
        <v>0.37931630829538249</v>
      </c>
      <c r="D12" s="15">
        <f>D13</f>
        <v>2704</v>
      </c>
      <c r="E12" s="15">
        <f>D12/D42*100</f>
        <v>0.42255546040417802</v>
      </c>
      <c r="F12" s="15">
        <f>F13</f>
        <v>2012</v>
      </c>
      <c r="G12" s="10">
        <f>F12/F42*100</f>
        <v>0.50232437371735017</v>
      </c>
      <c r="H12" s="10">
        <f t="shared" si="2"/>
        <v>22.310030395136778</v>
      </c>
      <c r="I12" s="10">
        <f t="shared" si="3"/>
        <v>74.408284023668642</v>
      </c>
    </row>
    <row r="13" spans="1:9" ht="26.25" customHeight="1" x14ac:dyDescent="0.25">
      <c r="A13" s="3" t="s">
        <v>13</v>
      </c>
      <c r="B13" s="15">
        <v>1645</v>
      </c>
      <c r="C13" s="15">
        <f>B13/B42*100</f>
        <v>0.37931630829538249</v>
      </c>
      <c r="D13" s="15">
        <v>2704</v>
      </c>
      <c r="E13" s="15">
        <f>D13/D42*100</f>
        <v>0.42255546040417802</v>
      </c>
      <c r="F13" s="15">
        <v>2012</v>
      </c>
      <c r="G13" s="10">
        <f>F13/F42*100</f>
        <v>0.50232437371735017</v>
      </c>
      <c r="H13" s="10">
        <f t="shared" si="2"/>
        <v>22.310030395136778</v>
      </c>
      <c r="I13" s="10">
        <f t="shared" si="3"/>
        <v>74.408284023668642</v>
      </c>
    </row>
    <row r="14" spans="1:9" ht="26.25" customHeight="1" x14ac:dyDescent="0.25">
      <c r="A14" s="3" t="s">
        <v>14</v>
      </c>
      <c r="B14" s="15">
        <f>B15+B16+B17+B18</f>
        <v>2697</v>
      </c>
      <c r="C14" s="15">
        <f>B14/B42*100</f>
        <v>0.62189427566726241</v>
      </c>
      <c r="D14" s="15">
        <f>D15+D16+D17+D18</f>
        <v>3820</v>
      </c>
      <c r="E14" s="15">
        <f>D14/D42*100</f>
        <v>0.59695335012720419</v>
      </c>
      <c r="F14" s="15">
        <f>F15+F16+F17+F18</f>
        <v>1033</v>
      </c>
      <c r="G14" s="10">
        <f>F14/F42*100</f>
        <v>0.25790312030319218</v>
      </c>
      <c r="H14" s="10">
        <f t="shared" si="2"/>
        <v>-61.698183166481272</v>
      </c>
      <c r="I14" s="10">
        <f t="shared" si="3"/>
        <v>27.041884816753925</v>
      </c>
    </row>
    <row r="15" spans="1:9" ht="37.5" customHeight="1" x14ac:dyDescent="0.25">
      <c r="A15" s="3" t="s">
        <v>15</v>
      </c>
      <c r="B15" s="15">
        <v>1266</v>
      </c>
      <c r="C15" s="15">
        <f>B15/B42*100</f>
        <v>0.29192367556349796</v>
      </c>
      <c r="D15" s="15">
        <v>1900</v>
      </c>
      <c r="E15" s="15">
        <f>D15/D42*100</f>
        <v>0.29691396995855707</v>
      </c>
      <c r="F15" s="15">
        <v>1009</v>
      </c>
      <c r="G15" s="10">
        <f>F15/F42*100</f>
        <v>0.2519111794636214</v>
      </c>
      <c r="H15" s="10">
        <f t="shared" si="2"/>
        <v>-20.300157977883089</v>
      </c>
      <c r="I15" s="10">
        <f t="shared" si="3"/>
        <v>53.105263157894733</v>
      </c>
    </row>
    <row r="16" spans="1:9" ht="42" customHeight="1" x14ac:dyDescent="0.25">
      <c r="A16" s="3" t="s">
        <v>109</v>
      </c>
      <c r="B16" s="15">
        <v>-43</v>
      </c>
      <c r="C16" s="15">
        <f>B16/B42*100</f>
        <v>-9.9152591226148602E-3</v>
      </c>
      <c r="D16" s="15">
        <v>0</v>
      </c>
      <c r="E16" s="15">
        <f>D16/D42*100</f>
        <v>0</v>
      </c>
      <c r="F16" s="15">
        <v>-57</v>
      </c>
      <c r="G16" s="10">
        <f>F16/F42*100</f>
        <v>-1.4230859493980594E-2</v>
      </c>
      <c r="H16" s="10">
        <f t="shared" si="2"/>
        <v>32.558139534883708</v>
      </c>
      <c r="I16" s="10"/>
    </row>
    <row r="17" spans="1:9" ht="39" customHeight="1" x14ac:dyDescent="0.25">
      <c r="A17" s="3" t="s">
        <v>110</v>
      </c>
      <c r="B17" s="15">
        <v>819</v>
      </c>
      <c r="C17" s="15">
        <f>B17/B42*100</f>
        <v>0.18885109817259468</v>
      </c>
      <c r="D17" s="15">
        <v>820</v>
      </c>
      <c r="E17" s="15">
        <f>D17/D42*100</f>
        <v>0.12814181861369303</v>
      </c>
      <c r="F17" s="15">
        <v>-604</v>
      </c>
      <c r="G17" s="10">
        <f>F17/F42*100</f>
        <v>-0.15079717779586455</v>
      </c>
      <c r="H17" s="10"/>
      <c r="I17" s="10">
        <f t="shared" si="3"/>
        <v>-73.658536585365852</v>
      </c>
    </row>
    <row r="18" spans="1:9" ht="26.25" customHeight="1" x14ac:dyDescent="0.25">
      <c r="A18" s="3" t="s">
        <v>111</v>
      </c>
      <c r="B18" s="15">
        <v>655</v>
      </c>
      <c r="C18" s="15">
        <f>B18/B42*100</f>
        <v>0.15103476105378452</v>
      </c>
      <c r="D18" s="15">
        <v>1100</v>
      </c>
      <c r="E18" s="15">
        <f>D18/D42*100</f>
        <v>0.17189756155495409</v>
      </c>
      <c r="F18" s="15">
        <v>685</v>
      </c>
      <c r="G18" s="10">
        <f>F18/F42*100</f>
        <v>0.17101997812941594</v>
      </c>
      <c r="H18" s="10">
        <f t="shared" si="2"/>
        <v>4.5801526717557266</v>
      </c>
      <c r="I18" s="10">
        <f t="shared" si="3"/>
        <v>62.272727272727266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112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113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15" customHeight="1" x14ac:dyDescent="0.25">
      <c r="A22" s="3" t="s">
        <v>17</v>
      </c>
      <c r="B22" s="15">
        <v>1395</v>
      </c>
      <c r="C22" s="15">
        <f>B22/B42*100</f>
        <v>0.32166945293134258</v>
      </c>
      <c r="D22" s="15">
        <v>2318</v>
      </c>
      <c r="E22" s="15">
        <f>D22/D42*100</f>
        <v>0.36223504334943962</v>
      </c>
      <c r="F22" s="15">
        <v>1539</v>
      </c>
      <c r="G22" s="10">
        <f>F22/F42*100</f>
        <v>0.3842332063374761</v>
      </c>
      <c r="H22" s="10">
        <f t="shared" si="2"/>
        <v>10.322580645161295</v>
      </c>
      <c r="I22" s="10">
        <f t="shared" si="3"/>
        <v>66.393442622950815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51" customHeight="1" x14ac:dyDescent="0.25">
      <c r="A24" s="3" t="s">
        <v>19</v>
      </c>
      <c r="B24" s="15">
        <v>5270</v>
      </c>
      <c r="C24" s="15">
        <f>B24/B42*100</f>
        <v>1.2151957110739611</v>
      </c>
      <c r="D24" s="15">
        <v>8476</v>
      </c>
      <c r="E24" s="15">
        <f>D24/D42*100</f>
        <v>1.3245488470361735</v>
      </c>
      <c r="F24" s="15">
        <v>6615</v>
      </c>
      <c r="G24" s="10">
        <f>F24/F42*100</f>
        <v>1.6515286939066953</v>
      </c>
      <c r="H24" s="10">
        <f t="shared" si="2"/>
        <v>25.521821631878552</v>
      </c>
      <c r="I24" s="10">
        <f t="shared" si="3"/>
        <v>78.043888626710711</v>
      </c>
    </row>
    <row r="25" spans="1:9" ht="51.75" customHeight="1" x14ac:dyDescent="0.25">
      <c r="A25" s="3" t="s">
        <v>20</v>
      </c>
      <c r="B25" s="15">
        <f>B26</f>
        <v>211</v>
      </c>
      <c r="C25" s="15">
        <f>B25/B42*100</f>
        <v>4.865394592724967E-2</v>
      </c>
      <c r="D25" s="15">
        <f>D26</f>
        <v>231</v>
      </c>
      <c r="E25" s="15">
        <f>D25/D42*100</f>
        <v>3.6098487926540364E-2</v>
      </c>
      <c r="F25" s="15">
        <f>F26</f>
        <v>121</v>
      </c>
      <c r="G25" s="10">
        <f>F25/F42*100</f>
        <v>3.0209368399502671E-2</v>
      </c>
      <c r="H25" s="10"/>
      <c r="I25" s="10">
        <f t="shared" si="3"/>
        <v>52.380952380952387</v>
      </c>
    </row>
    <row r="26" spans="1:9" ht="44.25" customHeight="1" x14ac:dyDescent="0.25">
      <c r="A26" s="3" t="s">
        <v>21</v>
      </c>
      <c r="B26" s="15">
        <v>211</v>
      </c>
      <c r="C26" s="15">
        <f>B26/B42*100</f>
        <v>4.865394592724967E-2</v>
      </c>
      <c r="D26" s="15">
        <v>231</v>
      </c>
      <c r="E26" s="15">
        <f>D26/D42*100</f>
        <v>3.6098487926540364E-2</v>
      </c>
      <c r="F26" s="15">
        <v>121</v>
      </c>
      <c r="G26" s="10">
        <f>F26/F42*100</f>
        <v>3.0209368399502671E-2</v>
      </c>
      <c r="H26" s="10"/>
      <c r="I26" s="10">
        <f t="shared" si="3"/>
        <v>52.380952380952387</v>
      </c>
    </row>
    <row r="27" spans="1:9" ht="64.5" customHeight="1" x14ac:dyDescent="0.25">
      <c r="A27" s="3" t="s">
        <v>22</v>
      </c>
      <c r="B27" s="15">
        <v>7627</v>
      </c>
      <c r="C27" s="15">
        <f>B27/B42*100</f>
        <v>1.758690263446129</v>
      </c>
      <c r="D27" s="15">
        <v>13341</v>
      </c>
      <c r="E27" s="15">
        <f>D27/D42*100</f>
        <v>2.0848048806405841</v>
      </c>
      <c r="F27" s="15">
        <v>7936</v>
      </c>
      <c r="G27" s="10">
        <f>F27/F42*100</f>
        <v>1.9813351042847371</v>
      </c>
      <c r="H27" s="10">
        <f t="shared" si="2"/>
        <v>4.0513963550544076</v>
      </c>
      <c r="I27" s="10">
        <f t="shared" si="3"/>
        <v>59.485795667491189</v>
      </c>
    </row>
    <row r="28" spans="1:9" ht="64.5" customHeight="1" x14ac:dyDescent="0.25">
      <c r="A28" s="3" t="s">
        <v>23</v>
      </c>
      <c r="B28" s="15">
        <v>2447</v>
      </c>
      <c r="C28" s="15">
        <f>B28/B42*100</f>
        <v>0.56424742030322239</v>
      </c>
      <c r="D28" s="15">
        <v>4683</v>
      </c>
      <c r="E28" s="15">
        <f>D28/D42*100</f>
        <v>0.73181480069259086</v>
      </c>
      <c r="F28" s="15">
        <v>5333</v>
      </c>
      <c r="G28" s="10">
        <f>F28/F42*100</f>
        <v>1.3314591873929564</v>
      </c>
      <c r="H28" s="10">
        <f t="shared" si="2"/>
        <v>117.94033510420925</v>
      </c>
      <c r="I28" s="10">
        <f t="shared" si="3"/>
        <v>113.87999145846679</v>
      </c>
    </row>
    <row r="29" spans="1:9" ht="26.25" customHeight="1" x14ac:dyDescent="0.25">
      <c r="A29" s="3" t="s">
        <v>24</v>
      </c>
      <c r="B29" s="15">
        <v>1474</v>
      </c>
      <c r="C29" s="15">
        <f>B29/B42*100</f>
        <v>0.33988585922637921</v>
      </c>
      <c r="D29" s="15">
        <v>986</v>
      </c>
      <c r="E29" s="15">
        <f>D29/D42*100</f>
        <v>0.15408272335744067</v>
      </c>
      <c r="F29" s="15">
        <v>469</v>
      </c>
      <c r="G29" s="10">
        <f>F29/F42*100</f>
        <v>0.11709251057327895</v>
      </c>
      <c r="H29" s="10">
        <f t="shared" si="2"/>
        <v>-68.181818181818187</v>
      </c>
      <c r="I29" s="10">
        <f t="shared" si="3"/>
        <v>47.565922920892497</v>
      </c>
    </row>
    <row r="30" spans="1:9" ht="39" customHeight="1" x14ac:dyDescent="0.25">
      <c r="A30" s="3" t="s">
        <v>25</v>
      </c>
      <c r="B30" s="15">
        <v>118</v>
      </c>
      <c r="C30" s="15">
        <f>B30/B42*100</f>
        <v>2.7209315731826826E-2</v>
      </c>
      <c r="D30" s="15">
        <v>120</v>
      </c>
      <c r="E30" s="15">
        <f>D30/D42*100</f>
        <v>1.8752461260540445E-2</v>
      </c>
      <c r="F30" s="15">
        <v>88</v>
      </c>
      <c r="G30" s="10">
        <f>F30/F42*100</f>
        <v>2.1970449745092848E-2</v>
      </c>
      <c r="H30" s="10">
        <f t="shared" si="2"/>
        <v>-25.423728813559322</v>
      </c>
      <c r="I30" s="10">
        <f t="shared" si="3"/>
        <v>73.333333333333329</v>
      </c>
    </row>
    <row r="31" spans="1:9" ht="26.25" customHeight="1" x14ac:dyDescent="0.25">
      <c r="A31" s="3" t="s">
        <v>26</v>
      </c>
      <c r="B31" s="15">
        <f>B32+B39+B40+B41</f>
        <v>343652</v>
      </c>
      <c r="C31" s="15">
        <f>B31/B42*100</f>
        <v>79.241828558252152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299384</v>
      </c>
      <c r="G31" s="10">
        <f>F31/F42*100</f>
        <v>74.745467346419076</v>
      </c>
      <c r="H31" s="10">
        <f t="shared" si="2"/>
        <v>-12.881636073702467</v>
      </c>
      <c r="I31" s="10">
        <f t="shared" si="3"/>
        <v>61.201694277724172</v>
      </c>
    </row>
    <row r="32" spans="1:9" ht="15" customHeight="1" x14ac:dyDescent="0.25">
      <c r="A32" s="3" t="s">
        <v>27</v>
      </c>
      <c r="B32" s="15">
        <f>B33+B36+B37+B38</f>
        <v>343911</v>
      </c>
      <c r="C32" s="15">
        <f>B32/B42*100</f>
        <v>79.301550700409294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299451</v>
      </c>
      <c r="G32" s="10">
        <f>F32/F42*100</f>
        <v>74.762194847929536</v>
      </c>
      <c r="H32" s="10">
        <f t="shared" si="2"/>
        <v>-12.927763287594757</v>
      </c>
      <c r="I32" s="10">
        <f t="shared" si="3"/>
        <v>61.217393082018155</v>
      </c>
    </row>
    <row r="33" spans="1:9" ht="51.75" customHeight="1" x14ac:dyDescent="0.25">
      <c r="A33" s="3" t="s">
        <v>28</v>
      </c>
      <c r="B33" s="15">
        <f>B34+B35</f>
        <v>56985</v>
      </c>
      <c r="C33" s="15">
        <f>B33/B42*100</f>
        <v>13.140024211679252</v>
      </c>
      <c r="D33" s="15">
        <f>D34+D35</f>
        <v>69229</v>
      </c>
      <c r="E33" s="15">
        <f>D33/D42*100</f>
        <v>10.818451171716289</v>
      </c>
      <c r="F33" s="15">
        <f>F34+F35</f>
        <v>48900</v>
      </c>
      <c r="G33" s="10">
        <f>F33/F42*100</f>
        <v>12.208579460625458</v>
      </c>
      <c r="H33" s="10">
        <f t="shared" si="2"/>
        <v>-14.187944195841013</v>
      </c>
      <c r="I33" s="10">
        <f t="shared" si="3"/>
        <v>70.635138453538261</v>
      </c>
    </row>
    <row r="34" spans="1:9" ht="39" customHeight="1" x14ac:dyDescent="0.25">
      <c r="A34" s="3" t="s">
        <v>29</v>
      </c>
      <c r="B34" s="15">
        <v>50856</v>
      </c>
      <c r="C34" s="15">
        <f>B34/B42*100</f>
        <v>11.726753905574451</v>
      </c>
      <c r="D34" s="15">
        <v>69229</v>
      </c>
      <c r="E34" s="15">
        <f>D34/D42*100</f>
        <v>10.818451171716289</v>
      </c>
      <c r="F34" s="15">
        <v>47673</v>
      </c>
      <c r="G34" s="10">
        <f>F34/F42*100</f>
        <v>11.902241485202403</v>
      </c>
      <c r="H34" s="10">
        <f t="shared" si="2"/>
        <v>-6.2588485134497489</v>
      </c>
      <c r="I34" s="10">
        <f t="shared" si="3"/>
        <v>68.862759826084442</v>
      </c>
    </row>
    <row r="35" spans="1:9" ht="26.25" customHeight="1" x14ac:dyDescent="0.25">
      <c r="A35" s="27" t="s">
        <v>114</v>
      </c>
      <c r="B35" s="15">
        <v>6129</v>
      </c>
      <c r="C35" s="15">
        <f>B35/B42*100</f>
        <v>1.413270306104802</v>
      </c>
      <c r="D35" s="15">
        <v>0</v>
      </c>
      <c r="E35" s="15">
        <f>D35/D42*100</f>
        <v>0</v>
      </c>
      <c r="F35" s="15">
        <v>1227</v>
      </c>
      <c r="G35" s="10">
        <f>F35/F42*100</f>
        <v>0.30633797542305596</v>
      </c>
      <c r="H35" s="10"/>
      <c r="I35" s="10"/>
    </row>
    <row r="36" spans="1:9" ht="26.25" customHeight="1" x14ac:dyDescent="0.25">
      <c r="A36" s="18" t="s">
        <v>115</v>
      </c>
      <c r="B36" s="15">
        <v>127866</v>
      </c>
      <c r="C36" s="15">
        <f>B36/B42*100</f>
        <v>29.4842912319133</v>
      </c>
      <c r="D36" s="15">
        <v>135831</v>
      </c>
      <c r="E36" s="15">
        <f>D36/D42*100</f>
        <v>21.226379712337245</v>
      </c>
      <c r="F36" s="15">
        <v>77741</v>
      </c>
      <c r="G36" s="10">
        <f>F36/F42*100</f>
        <v>19.409144700377993</v>
      </c>
      <c r="H36" s="10"/>
      <c r="I36" s="10">
        <f t="shared" si="3"/>
        <v>57.233621191038864</v>
      </c>
    </row>
    <row r="37" spans="1:9" ht="26.25" customHeight="1" x14ac:dyDescent="0.25">
      <c r="A37" s="18" t="s">
        <v>116</v>
      </c>
      <c r="B37" s="15">
        <v>145767</v>
      </c>
      <c r="C37" s="15">
        <f>B37/B42*100</f>
        <v>33.612036663400012</v>
      </c>
      <c r="D37" s="15">
        <v>272420</v>
      </c>
      <c r="E37" s="15">
        <f>D37/D42*100</f>
        <v>42.571212471636905</v>
      </c>
      <c r="F37" s="15">
        <v>162888</v>
      </c>
      <c r="G37" s="10">
        <f>F37/F42*100</f>
        <v>40.667302478166867</v>
      </c>
      <c r="H37" s="10">
        <f t="shared" si="2"/>
        <v>11.745456790631607</v>
      </c>
      <c r="I37" s="10">
        <f t="shared" si="3"/>
        <v>59.79296674252992</v>
      </c>
    </row>
    <row r="38" spans="1:9" ht="26.25" customHeight="1" x14ac:dyDescent="0.25">
      <c r="A38" s="3" t="s">
        <v>30</v>
      </c>
      <c r="B38" s="15">
        <v>13293</v>
      </c>
      <c r="C38" s="15">
        <f>B38/B42*100</f>
        <v>3.0651985934167292</v>
      </c>
      <c r="D38" s="15">
        <v>11680</v>
      </c>
      <c r="E38" s="15">
        <f>D38/D42*100</f>
        <v>1.8252395626926032</v>
      </c>
      <c r="F38" s="15">
        <v>9922</v>
      </c>
      <c r="G38" s="10">
        <f>F38/F42*100</f>
        <v>2.4771682087592191</v>
      </c>
      <c r="H38" s="10"/>
      <c r="I38" s="10"/>
    </row>
    <row r="39" spans="1:9" ht="64.5" customHeight="1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0</v>
      </c>
      <c r="G39" s="10">
        <f>F39/F42*100</f>
        <v>0</v>
      </c>
      <c r="H39" s="10"/>
      <c r="I39" s="10"/>
    </row>
    <row r="40" spans="1:9" ht="39" customHeight="1" x14ac:dyDescent="0.25">
      <c r="A40" s="3" t="s">
        <v>32</v>
      </c>
      <c r="B40" s="15">
        <v>70</v>
      </c>
      <c r="C40" s="15">
        <f>B40/B42*100</f>
        <v>1.6141119501931169E-2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7.4899260494634722E-4</v>
      </c>
      <c r="H40" s="10"/>
      <c r="I40" s="10"/>
    </row>
    <row r="41" spans="1:9" ht="39" customHeight="1" x14ac:dyDescent="0.25">
      <c r="A41" s="3" t="s">
        <v>33</v>
      </c>
      <c r="B41" s="15">
        <v>-329</v>
      </c>
      <c r="C41" s="15">
        <f>B41/B42*100</f>
        <v>-7.5863261659076503E-2</v>
      </c>
      <c r="D41" s="15">
        <v>-44</v>
      </c>
      <c r="E41" s="15">
        <f>D41/D42*100</f>
        <v>-6.8759024621981631E-3</v>
      </c>
      <c r="F41" s="15">
        <v>-70</v>
      </c>
      <c r="G41" s="10">
        <f>F41/F42*100</f>
        <v>-1.7476494115414767E-2</v>
      </c>
      <c r="H41" s="10">
        <f t="shared" si="2"/>
        <v>-78.723404255319153</v>
      </c>
      <c r="I41" s="10">
        <f t="shared" si="3"/>
        <v>159.09090909090909</v>
      </c>
    </row>
    <row r="42" spans="1:9" ht="21.75" customHeight="1" x14ac:dyDescent="0.25">
      <c r="A42" s="12" t="s">
        <v>34</v>
      </c>
      <c r="B42" s="16">
        <f>B8+B31</f>
        <v>433675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400538</v>
      </c>
      <c r="G42" s="10">
        <f>G31+G8</f>
        <v>100.00000000000001</v>
      </c>
      <c r="H42" s="10">
        <f t="shared" si="2"/>
        <v>-7.6409753847927533</v>
      </c>
      <c r="I42" s="10">
        <f t="shared" si="3"/>
        <v>62.592277736452907</v>
      </c>
    </row>
    <row r="43" spans="1:9" ht="26.25" customHeight="1" x14ac:dyDescent="0.25">
      <c r="A43" s="3" t="s">
        <v>35</v>
      </c>
      <c r="B43" s="17">
        <f>SUM(B44:B49)</f>
        <v>37350</v>
      </c>
      <c r="C43" s="9">
        <f>B43/B88*100</f>
        <v>8.7802215342749523</v>
      </c>
      <c r="D43" s="17">
        <f>SUM(D44:D49)</f>
        <v>62272.899999999994</v>
      </c>
      <c r="E43" s="9">
        <f>D43/D88*100</f>
        <v>9.2505845407901006</v>
      </c>
      <c r="F43" s="17">
        <f>SUM(F44:F49)</f>
        <v>35678.400000000001</v>
      </c>
      <c r="G43" s="9">
        <f>F43/F88*100</f>
        <v>9.1586334644469662</v>
      </c>
      <c r="H43" s="9">
        <f>F43/B43*100-100</f>
        <v>-4.4755020080321231</v>
      </c>
      <c r="I43" s="10">
        <f t="shared" ref="I43:I64" si="7">F43/D43*100</f>
        <v>57.293622105281763</v>
      </c>
    </row>
    <row r="44" spans="1:9" ht="78" customHeight="1" x14ac:dyDescent="0.25">
      <c r="A44" s="3" t="s">
        <v>36</v>
      </c>
      <c r="B44" s="17">
        <v>147.19999999999999</v>
      </c>
      <c r="C44" s="9">
        <f>B44/B88*100</f>
        <v>3.4603711106968485E-2</v>
      </c>
      <c r="D44" s="17">
        <v>355.1</v>
      </c>
      <c r="E44" s="9">
        <f>D44/D88*100</f>
        <v>5.2749792773976567E-2</v>
      </c>
      <c r="F44" s="17">
        <v>182.5</v>
      </c>
      <c r="G44" s="9">
        <f>F44/F88*100</f>
        <v>4.6847689561795691E-2</v>
      </c>
      <c r="H44" s="9">
        <f>F44/B44*100-100</f>
        <v>23.980978260869577</v>
      </c>
      <c r="I44" s="10">
        <f t="shared" si="7"/>
        <v>51.393973528583494</v>
      </c>
    </row>
    <row r="45" spans="1:9" ht="111.75" customHeight="1" x14ac:dyDescent="0.25">
      <c r="A45" s="3" t="s">
        <v>37</v>
      </c>
      <c r="B45" s="17">
        <v>12407.7</v>
      </c>
      <c r="C45" s="9">
        <f>B45/B88*100</f>
        <v>2.9167966460729144</v>
      </c>
      <c r="D45" s="17">
        <v>21306.3</v>
      </c>
      <c r="E45" s="9">
        <f>D45/D88*100</f>
        <v>3.1650321311748151</v>
      </c>
      <c r="F45" s="17">
        <v>11753.9</v>
      </c>
      <c r="G45" s="9">
        <f>F45/F88*100</f>
        <v>3.0172222374815911</v>
      </c>
      <c r="H45" s="9">
        <f>F45/B45*100-100</f>
        <v>-5.2693085745142128</v>
      </c>
      <c r="I45" s="10">
        <f t="shared" si="7"/>
        <v>55.166312311382079</v>
      </c>
    </row>
    <row r="46" spans="1:9" ht="15" customHeight="1" x14ac:dyDescent="0.25">
      <c r="A46" s="3" t="s">
        <v>38</v>
      </c>
      <c r="B46" s="17">
        <v>14.6</v>
      </c>
      <c r="C46" s="9">
        <f>B46/B88*100</f>
        <v>3.4321615635987766E-3</v>
      </c>
      <c r="D46" s="17">
        <v>0.3</v>
      </c>
      <c r="E46" s="9">
        <f>D46/D88*100</f>
        <v>4.4564736221326296E-5</v>
      </c>
      <c r="F46" s="17">
        <v>0.3</v>
      </c>
      <c r="G46" s="9">
        <f>F46/F88*100</f>
        <v>7.7009900649527161E-5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4380.1000000000004</v>
      </c>
      <c r="C47" s="9">
        <f>B47/B88*100</f>
        <v>1.0296719770355482</v>
      </c>
      <c r="D47" s="17">
        <v>7869.3</v>
      </c>
      <c r="E47" s="9">
        <f>D47/D88*100</f>
        <v>1.1689775958216102</v>
      </c>
      <c r="F47" s="17">
        <v>4540.3</v>
      </c>
      <c r="G47" s="9">
        <f>F47/F88*100</f>
        <v>1.1654935063968273</v>
      </c>
      <c r="H47" s="9">
        <f t="shared" si="8"/>
        <v>3.6574507431337082</v>
      </c>
      <c r="I47" s="10">
        <f t="shared" si="7"/>
        <v>57.696364352610786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>D48/D88*100</f>
        <v>1.4854912073775433E-2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20400.400000000001</v>
      </c>
      <c r="C49" s="9">
        <f>B49/B88*100</f>
        <v>4.7957170384959236</v>
      </c>
      <c r="D49" s="17">
        <v>32641.9</v>
      </c>
      <c r="E49" s="9">
        <f>D49/D88*100</f>
        <v>4.8489255442097035</v>
      </c>
      <c r="F49" s="17">
        <v>19201.400000000001</v>
      </c>
      <c r="G49" s="9">
        <f>F49/F88*100</f>
        <v>4.9289930211061028</v>
      </c>
      <c r="H49" s="9">
        <f>F49/B49*100-100</f>
        <v>-5.8773357385149296</v>
      </c>
      <c r="I49" s="10">
        <f t="shared" si="7"/>
        <v>58.824394413315403</v>
      </c>
    </row>
    <row r="50" spans="1:9" ht="15" customHeight="1" x14ac:dyDescent="0.25">
      <c r="A50" s="3" t="s">
        <v>42</v>
      </c>
      <c r="B50" s="17">
        <f>B51</f>
        <v>981.3</v>
      </c>
      <c r="C50" s="9">
        <f>B50/B88*100</f>
        <v>0.23068357139448492</v>
      </c>
      <c r="D50" s="17">
        <f>D51</f>
        <v>1583.6</v>
      </c>
      <c r="E50" s="9">
        <f>D50/D88*100</f>
        <v>0.23524238760030775</v>
      </c>
      <c r="F50" s="17">
        <f>F51</f>
        <v>1187.7</v>
      </c>
      <c r="G50" s="9">
        <f>F50/F88*100</f>
        <v>0.30488219667147803</v>
      </c>
      <c r="H50" s="9">
        <f>F50/B50*100-100</f>
        <v>21.033323142769802</v>
      </c>
      <c r="I50" s="10">
        <f t="shared" si="7"/>
        <v>75.000000000000014</v>
      </c>
    </row>
    <row r="51" spans="1:9" ht="26.25" customHeight="1" x14ac:dyDescent="0.25">
      <c r="A51" s="3" t="s">
        <v>43</v>
      </c>
      <c r="B51" s="17">
        <v>981.3</v>
      </c>
      <c r="C51" s="9">
        <f>B51/B88*100</f>
        <v>0.23068357139448492</v>
      </c>
      <c r="D51" s="17">
        <v>1583.6</v>
      </c>
      <c r="E51" s="9">
        <f>D51/D88*100</f>
        <v>0.23524238760030775</v>
      </c>
      <c r="F51" s="17">
        <v>1187.7</v>
      </c>
      <c r="G51" s="9">
        <f>F51/F88*100</f>
        <v>0.30488219667147803</v>
      </c>
      <c r="H51" s="9">
        <f t="shared" ref="H51:H101" si="9">F51/B51*100-100</f>
        <v>21.033323142769802</v>
      </c>
      <c r="I51" s="10">
        <f t="shared" si="7"/>
        <v>75.000000000000014</v>
      </c>
    </row>
    <row r="52" spans="1:9" ht="51.75" customHeight="1" x14ac:dyDescent="0.25">
      <c r="A52" s="3" t="s">
        <v>44</v>
      </c>
      <c r="B52" s="17">
        <f>B53</f>
        <v>964.3</v>
      </c>
      <c r="C52" s="9">
        <f>B52/B88*100</f>
        <v>0.22668721888892468</v>
      </c>
      <c r="D52" s="17">
        <f>D53</f>
        <v>1817.6</v>
      </c>
      <c r="E52" s="9">
        <f>D52/D88*100</f>
        <v>0.27000288185294224</v>
      </c>
      <c r="F52" s="17">
        <f>F53</f>
        <v>719</v>
      </c>
      <c r="G52" s="9">
        <f>F52/F88*100</f>
        <v>0.18456706189003344</v>
      </c>
      <c r="H52" s="9">
        <f t="shared" si="9"/>
        <v>-25.438141657160628</v>
      </c>
      <c r="I52" s="10">
        <f t="shared" si="7"/>
        <v>39.557658450704224</v>
      </c>
    </row>
    <row r="53" spans="1:9" ht="66" customHeight="1" x14ac:dyDescent="0.25">
      <c r="A53" s="3" t="s">
        <v>103</v>
      </c>
      <c r="B53" s="17">
        <v>964.3</v>
      </c>
      <c r="C53" s="9">
        <f>B53/B88*100</f>
        <v>0.22668721888892468</v>
      </c>
      <c r="D53" s="17">
        <v>1817.6</v>
      </c>
      <c r="E53" s="9">
        <f>D53/D88*100</f>
        <v>0.27000288185294224</v>
      </c>
      <c r="F53" s="17">
        <v>719</v>
      </c>
      <c r="G53" s="9">
        <f>F53/F88*100</f>
        <v>0.18456706189003344</v>
      </c>
      <c r="H53" s="9">
        <f t="shared" si="9"/>
        <v>-25.438141657160628</v>
      </c>
      <c r="I53" s="10">
        <f t="shared" si="7"/>
        <v>39.557658450704224</v>
      </c>
    </row>
    <row r="54" spans="1:9" ht="26.25" customHeight="1" x14ac:dyDescent="0.25">
      <c r="A54" s="3" t="s">
        <v>45</v>
      </c>
      <c r="B54" s="17">
        <f>SUM(B55:B59)</f>
        <v>7693.7</v>
      </c>
      <c r="C54" s="9">
        <f>B54/B88*100</f>
        <v>1.8086316042369801</v>
      </c>
      <c r="D54" s="17">
        <f>SUM(D55:D59)</f>
        <v>15376</v>
      </c>
      <c r="E54" s="9">
        <f>D54/D88*100</f>
        <v>2.2840912804637106</v>
      </c>
      <c r="F54" s="17">
        <f>SUM(F55:F59)</f>
        <v>1242</v>
      </c>
      <c r="G54" s="9">
        <f>F54/F88*100</f>
        <v>0.31882098868904246</v>
      </c>
      <c r="H54" s="9">
        <f t="shared" si="9"/>
        <v>-83.856921897136615</v>
      </c>
      <c r="I54" s="10">
        <f t="shared" si="7"/>
        <v>8.0775234131113436</v>
      </c>
    </row>
    <row r="55" spans="1:9" ht="26.25" customHeight="1" x14ac:dyDescent="0.25">
      <c r="A55" s="3" t="s">
        <v>108</v>
      </c>
      <c r="B55" s="17">
        <v>100</v>
      </c>
      <c r="C55" s="9">
        <f>B55/B89*100</f>
        <v>8.8327206369451516E-2</v>
      </c>
      <c r="D55" s="17">
        <v>0</v>
      </c>
      <c r="E55" s="9">
        <f>D55/D89*100</f>
        <v>0</v>
      </c>
      <c r="F55" s="17">
        <v>0</v>
      </c>
      <c r="G55" s="9">
        <f>F55/F89*100</f>
        <v>0</v>
      </c>
      <c r="H55" s="9">
        <f t="shared" si="9"/>
        <v>-100</v>
      </c>
      <c r="I55" s="10" t="e">
        <f t="shared" si="7"/>
        <v>#DIV/0!</v>
      </c>
    </row>
    <row r="56" spans="1:9" ht="26.25" customHeight="1" x14ac:dyDescent="0.25">
      <c r="A56" s="3" t="s">
        <v>46</v>
      </c>
      <c r="B56" s="17">
        <v>1264</v>
      </c>
      <c r="C56" s="9">
        <f>B56/B88*100</f>
        <v>0.29714056276635986</v>
      </c>
      <c r="D56" s="17">
        <v>1309.8</v>
      </c>
      <c r="E56" s="9">
        <f>D56/D88*100</f>
        <v>0.19456963834231061</v>
      </c>
      <c r="F56" s="17">
        <v>61</v>
      </c>
      <c r="G56" s="9">
        <f>F56/F88*100</f>
        <v>1.5658679798737189E-2</v>
      </c>
      <c r="H56" s="9">
        <f t="shared" si="9"/>
        <v>-95.174050632911388</v>
      </c>
      <c r="I56" s="10">
        <f t="shared" si="7"/>
        <v>4.65719957245381</v>
      </c>
    </row>
    <row r="57" spans="1:9" ht="26.25" customHeight="1" x14ac:dyDescent="0.25">
      <c r="A57" s="18" t="s">
        <v>47</v>
      </c>
      <c r="B57" s="17">
        <v>0</v>
      </c>
      <c r="C57" s="9">
        <f>B57/B88*100</f>
        <v>0</v>
      </c>
      <c r="D57" s="17">
        <v>350</v>
      </c>
      <c r="E57" s="9">
        <f>D57/D88*100</f>
        <v>5.1992192258214012E-2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25">
      <c r="A58" s="3" t="s">
        <v>48</v>
      </c>
      <c r="B58" s="17">
        <v>1731.5</v>
      </c>
      <c r="C58" s="9">
        <f>B58/B88*100</f>
        <v>0.40704025666926591</v>
      </c>
      <c r="D58" s="17">
        <v>12204.2</v>
      </c>
      <c r="E58" s="9">
        <f>D58/D88*100</f>
        <v>1.8129231793077016</v>
      </c>
      <c r="F58" s="17">
        <v>895.2</v>
      </c>
      <c r="G58" s="9">
        <f>F58/F88*100</f>
        <v>0.22979754353818904</v>
      </c>
      <c r="H58" s="9">
        <f t="shared" si="9"/>
        <v>-48.299162575801326</v>
      </c>
      <c r="I58" s="10">
        <f t="shared" si="7"/>
        <v>7.335179692237098</v>
      </c>
    </row>
    <row r="59" spans="1:9" ht="26.25" customHeight="1" x14ac:dyDescent="0.25">
      <c r="A59" s="3" t="s">
        <v>49</v>
      </c>
      <c r="B59" s="17">
        <v>4598.2</v>
      </c>
      <c r="C59" s="9">
        <f>B59/B88*100</f>
        <v>1.0809428288862941</v>
      </c>
      <c r="D59" s="17">
        <v>1512</v>
      </c>
      <c r="E59" s="9">
        <f>D59/D88*100</f>
        <v>0.22460627055548454</v>
      </c>
      <c r="F59" s="17">
        <v>285.8</v>
      </c>
      <c r="G59" s="9">
        <f>F59/F88*100</f>
        <v>7.336476535211621E-2</v>
      </c>
      <c r="H59" s="9">
        <f t="shared" si="9"/>
        <v>-93.784524379104866</v>
      </c>
      <c r="I59" s="10">
        <f t="shared" si="7"/>
        <v>18.902116402116402</v>
      </c>
    </row>
    <row r="60" spans="1:9" ht="26.25" customHeight="1" x14ac:dyDescent="0.25">
      <c r="A60" s="3" t="s">
        <v>50</v>
      </c>
      <c r="B60" s="17">
        <f>SUM(B61:B63)</f>
        <v>3036</v>
      </c>
      <c r="C60" s="9">
        <f>B60/B88*100</f>
        <v>0.71370154158122512</v>
      </c>
      <c r="D60" s="17">
        <f>SUM(D61:D63)</f>
        <v>5189.3999999999996</v>
      </c>
      <c r="E60" s="9">
        <f>D60/D88*100</f>
        <v>0.7708808071565022</v>
      </c>
      <c r="F60" s="17">
        <f>SUM(F61:F63)</f>
        <v>1936.6</v>
      </c>
      <c r="G60" s="9">
        <f>F60/F88*100</f>
        <v>0.49712457865958104</v>
      </c>
      <c r="H60" s="9">
        <f t="shared" si="9"/>
        <v>-36.212121212121218</v>
      </c>
      <c r="I60" s="10">
        <f t="shared" si="7"/>
        <v>37.318379774155005</v>
      </c>
    </row>
    <row r="61" spans="1:9" ht="15" customHeight="1" x14ac:dyDescent="0.25">
      <c r="A61" s="3" t="s">
        <v>51</v>
      </c>
      <c r="B61" s="17">
        <v>2155.5</v>
      </c>
      <c r="C61" s="9">
        <f>B61/B88*100</f>
        <v>0.50671398974912085</v>
      </c>
      <c r="D61" s="17">
        <v>2000</v>
      </c>
      <c r="E61" s="9">
        <f>D61/D88*100</f>
        <v>0.29709824147550867</v>
      </c>
      <c r="F61" s="17">
        <v>1084.0999999999999</v>
      </c>
      <c r="G61" s="9">
        <f>F61/F88*100</f>
        <v>0.27828811098050799</v>
      </c>
      <c r="H61" s="9">
        <f t="shared" si="9"/>
        <v>-49.705404778473671</v>
      </c>
      <c r="I61" s="10">
        <f t="shared" si="7"/>
        <v>54.204999999999991</v>
      </c>
    </row>
    <row r="62" spans="1:9" ht="15" customHeight="1" x14ac:dyDescent="0.25">
      <c r="A62" s="3" t="s">
        <v>52</v>
      </c>
      <c r="B62" s="17">
        <v>140</v>
      </c>
      <c r="C62" s="9">
        <f>B62/B88*100</f>
        <v>3.2911138281084162E-2</v>
      </c>
      <c r="D62" s="17">
        <v>1866.3</v>
      </c>
      <c r="E62" s="9">
        <f>D62/D88*100</f>
        <v>0.27723722403287093</v>
      </c>
      <c r="F62" s="17">
        <v>468.1</v>
      </c>
      <c r="G62" s="9">
        <f>F62/F88*100</f>
        <v>0.12016111498014555</v>
      </c>
      <c r="H62" s="9">
        <f t="shared" si="9"/>
        <v>234.35714285714289</v>
      </c>
      <c r="I62" s="10">
        <f t="shared" si="7"/>
        <v>25.081712479236995</v>
      </c>
    </row>
    <row r="63" spans="1:9" ht="15" customHeight="1" x14ac:dyDescent="0.25">
      <c r="A63" s="3" t="s">
        <v>53</v>
      </c>
      <c r="B63" s="17">
        <v>740.5</v>
      </c>
      <c r="C63" s="9">
        <f>B63/B88*100</f>
        <v>0.17407641355102016</v>
      </c>
      <c r="D63" s="17">
        <v>1323.1</v>
      </c>
      <c r="E63" s="9">
        <f>D63/D88*100</f>
        <v>0.19654534164812273</v>
      </c>
      <c r="F63" s="17">
        <v>384.4</v>
      </c>
      <c r="G63" s="9">
        <f>F63/F88*100</f>
        <v>9.8675352698927465E-2</v>
      </c>
      <c r="H63" s="9">
        <f t="shared" si="9"/>
        <v>-48.089128966914252</v>
      </c>
      <c r="I63" s="10">
        <f t="shared" si="7"/>
        <v>29.05298163404127</v>
      </c>
    </row>
    <row r="64" spans="1:9" ht="15" customHeight="1" x14ac:dyDescent="0.25">
      <c r="A64" s="3" t="s">
        <v>54</v>
      </c>
      <c r="B64" s="17">
        <f>SUM(B65:B70)</f>
        <v>337871.69999999995</v>
      </c>
      <c r="C64" s="9">
        <f>B64/B88*100</f>
        <v>79.42673028546416</v>
      </c>
      <c r="D64" s="17">
        <f>SUM(D65:D70)</f>
        <v>504675.80000000005</v>
      </c>
      <c r="E64" s="9">
        <f>D64/D88*100</f>
        <v>74.969146347622768</v>
      </c>
      <c r="F64" s="17">
        <f>SUM(F65:F70)</f>
        <v>301588.90000000002</v>
      </c>
      <c r="G64" s="9">
        <f>F64/F88*100</f>
        <v>77.417770753333954</v>
      </c>
      <c r="H64" s="9">
        <f t="shared" si="9"/>
        <v>-10.73863244539271</v>
      </c>
      <c r="I64" s="10">
        <f t="shared" si="7"/>
        <v>59.758938312477042</v>
      </c>
    </row>
    <row r="65" spans="1:9" ht="15" customHeight="1" x14ac:dyDescent="0.25">
      <c r="A65" s="3" t="s">
        <v>55</v>
      </c>
      <c r="B65" s="17">
        <v>83713</v>
      </c>
      <c r="C65" s="9">
        <f>B65/B88*100</f>
        <v>19.679215135174275</v>
      </c>
      <c r="D65" s="17">
        <v>149622.9</v>
      </c>
      <c r="E65" s="9">
        <f>D65/D88*100</f>
        <v>22.226350237232943</v>
      </c>
      <c r="F65" s="17">
        <v>86476.7</v>
      </c>
      <c r="G65" s="9">
        <f>F65/F88*100</f>
        <v>22.198540251663218</v>
      </c>
      <c r="H65" s="9">
        <f t="shared" si="9"/>
        <v>3.3013988269444496</v>
      </c>
      <c r="I65" s="10">
        <f t="shared" ref="I65:I101" si="10">F65/D65*100</f>
        <v>57.796433567321579</v>
      </c>
    </row>
    <row r="66" spans="1:9" ht="15" customHeight="1" x14ac:dyDescent="0.25">
      <c r="A66" s="3" t="s">
        <v>56</v>
      </c>
      <c r="B66" s="17">
        <v>230367.7</v>
      </c>
      <c r="C66" s="9">
        <f>B66/B88*100</f>
        <v>54.154737358537943</v>
      </c>
      <c r="D66" s="17">
        <v>320864.5</v>
      </c>
      <c r="E66" s="9">
        <f>D66/D88*100</f>
        <v>47.664139350959175</v>
      </c>
      <c r="F66" s="17">
        <v>191473.8</v>
      </c>
      <c r="G66" s="9">
        <f>F66/F88*100</f>
        <v>49.151261049958109</v>
      </c>
      <c r="H66" s="9">
        <f t="shared" si="9"/>
        <v>-16.883399886355605</v>
      </c>
      <c r="I66" s="10">
        <f t="shared" si="10"/>
        <v>59.674348517832286</v>
      </c>
    </row>
    <row r="67" spans="1:9" ht="26.25" customHeight="1" x14ac:dyDescent="0.25">
      <c r="A67" s="3" t="s">
        <v>57</v>
      </c>
      <c r="B67" s="17">
        <v>22491.3</v>
      </c>
      <c r="C67" s="9">
        <f>B67/B88*100</f>
        <v>5.2872448887239152</v>
      </c>
      <c r="D67" s="17">
        <v>32373.4</v>
      </c>
      <c r="E67" s="9">
        <f>D67/D88*100</f>
        <v>4.8090401052916159</v>
      </c>
      <c r="F67" s="17">
        <v>22236.799999999999</v>
      </c>
      <c r="G67" s="9">
        <f>F67/F88*100</f>
        <v>5.708179195878019</v>
      </c>
      <c r="H67" s="9">
        <f t="shared" si="9"/>
        <v>-1.1315486432531685</v>
      </c>
      <c r="I67" s="10">
        <f t="shared" si="10"/>
        <v>68.688491168675512</v>
      </c>
    </row>
    <row r="68" spans="1:9" ht="36.75" customHeight="1" x14ac:dyDescent="0.25">
      <c r="A68" s="3" t="s">
        <v>58</v>
      </c>
      <c r="B68" s="17">
        <v>17.600000000000001</v>
      </c>
      <c r="C68" s="9">
        <f>B68/B88*100</f>
        <v>4.1374002410505799E-3</v>
      </c>
      <c r="D68" s="17">
        <v>310</v>
      </c>
      <c r="E68" s="9">
        <f>D68/D88*100</f>
        <v>4.6050227428703842E-2</v>
      </c>
      <c r="F68" s="17">
        <v>89.9</v>
      </c>
      <c r="G68" s="9">
        <f>F68/F88*100</f>
        <v>2.3077300227974974E-2</v>
      </c>
      <c r="H68" s="9">
        <f t="shared" si="9"/>
        <v>410.7954545454545</v>
      </c>
      <c r="I68" s="10">
        <f t="shared" si="10"/>
        <v>29.000000000000004</v>
      </c>
    </row>
    <row r="69" spans="1:9" ht="15" customHeight="1" x14ac:dyDescent="0.25">
      <c r="A69" s="3" t="s">
        <v>59</v>
      </c>
      <c r="B69" s="17">
        <v>1282.0999999999999</v>
      </c>
      <c r="C69" s="9">
        <f>B69/B88*100</f>
        <v>0.30139550278698568</v>
      </c>
      <c r="D69" s="17">
        <v>170</v>
      </c>
      <c r="E69" s="9">
        <f>D69/D88*100</f>
        <v>2.5253350525418234E-2</v>
      </c>
      <c r="F69" s="17">
        <v>69.7</v>
      </c>
      <c r="G69" s="9">
        <f>F69/F88*100</f>
        <v>1.7891966917573478E-2</v>
      </c>
      <c r="H69" s="9">
        <f t="shared" si="9"/>
        <v>-94.563606582949845</v>
      </c>
      <c r="I69" s="10">
        <f t="shared" si="10"/>
        <v>41</v>
      </c>
    </row>
    <row r="70" spans="1:9" ht="26.25" customHeight="1" x14ac:dyDescent="0.25">
      <c r="A70" s="3" t="s">
        <v>60</v>
      </c>
      <c r="B70" s="17">
        <v>0</v>
      </c>
      <c r="C70" s="9">
        <f>B70/B88*100</f>
        <v>0</v>
      </c>
      <c r="D70" s="17">
        <v>1335</v>
      </c>
      <c r="E70" s="9">
        <f>D70/D88*100</f>
        <v>0.19831307618490202</v>
      </c>
      <c r="F70" s="17">
        <v>1242</v>
      </c>
      <c r="G70" s="9">
        <f>F70/F88*100</f>
        <v>0.31882098868904246</v>
      </c>
      <c r="H70" s="9" t="e">
        <f t="shared" si="9"/>
        <v>#DIV/0!</v>
      </c>
      <c r="I70" s="10">
        <f t="shared" si="10"/>
        <v>93.033707865168537</v>
      </c>
    </row>
    <row r="71" spans="1:9" ht="26.25" customHeight="1" x14ac:dyDescent="0.25">
      <c r="A71" s="3" t="s">
        <v>61</v>
      </c>
      <c r="B71" s="17">
        <f>B72</f>
        <v>8405.9</v>
      </c>
      <c r="C71" s="9">
        <f>B71/B88*100</f>
        <v>1.976055266264038</v>
      </c>
      <c r="D71" s="17">
        <f>D72</f>
        <v>15667.5</v>
      </c>
      <c r="E71" s="9">
        <f>D71/D88*100</f>
        <v>2.3273933491587662</v>
      </c>
      <c r="F71" s="17">
        <f>F72</f>
        <v>9199.4</v>
      </c>
      <c r="G71" s="9">
        <f>F71/F88*100</f>
        <v>2.3614829334508669</v>
      </c>
      <c r="H71" s="9">
        <f t="shared" si="9"/>
        <v>9.4397982369526261</v>
      </c>
      <c r="I71" s="10">
        <f t="shared" si="10"/>
        <v>58.716451252592947</v>
      </c>
    </row>
    <row r="72" spans="1:9" ht="15" customHeight="1" x14ac:dyDescent="0.25">
      <c r="A72" s="3" t="s">
        <v>62</v>
      </c>
      <c r="B72" s="17">
        <v>8405.9</v>
      </c>
      <c r="C72" s="9">
        <f>B72/B88*100</f>
        <v>1.976055266264038</v>
      </c>
      <c r="D72" s="17">
        <v>15667.5</v>
      </c>
      <c r="E72" s="9">
        <f>D72/D88*100</f>
        <v>2.3273933491587662</v>
      </c>
      <c r="F72" s="17">
        <v>9199.4</v>
      </c>
      <c r="G72" s="9">
        <f>F72/F88*100</f>
        <v>2.3614829334508669</v>
      </c>
      <c r="H72" s="9">
        <f t="shared" si="9"/>
        <v>9.4397982369526261</v>
      </c>
      <c r="I72" s="10">
        <f t="shared" si="10"/>
        <v>58.716451252592947</v>
      </c>
    </row>
    <row r="73" spans="1:9" ht="15" customHeight="1" x14ac:dyDescent="0.25">
      <c r="A73" s="3" t="s">
        <v>63</v>
      </c>
      <c r="B73" s="17">
        <f>SUM(B74:B77)</f>
        <v>13397.7</v>
      </c>
      <c r="C73" s="9">
        <f>B73/B88*100</f>
        <v>3.1495254096320089</v>
      </c>
      <c r="D73" s="17">
        <f>SUM(D74:D77)</f>
        <v>34241.1</v>
      </c>
      <c r="E73" s="9">
        <f>D73/D88*100</f>
        <v>5.0864852980935193</v>
      </c>
      <c r="F73" s="17">
        <f>SUM(F74:F77)</f>
        <v>20738.099999999999</v>
      </c>
      <c r="G73" s="9">
        <f>F73/F88*100</f>
        <v>5.3234634021998639</v>
      </c>
      <c r="H73" s="9">
        <f t="shared" si="9"/>
        <v>54.788508475335306</v>
      </c>
      <c r="I73" s="10">
        <f t="shared" si="10"/>
        <v>60.564935121827276</v>
      </c>
    </row>
    <row r="74" spans="1:9" ht="15" customHeight="1" x14ac:dyDescent="0.25">
      <c r="A74" s="3" t="s">
        <v>64</v>
      </c>
      <c r="B74" s="17">
        <v>1496.8</v>
      </c>
      <c r="C74" s="9">
        <f>B74/B88*100</f>
        <v>0.35186708413661977</v>
      </c>
      <c r="D74" s="17">
        <v>2400</v>
      </c>
      <c r="E74" s="9">
        <f>D74/D88*100</f>
        <v>0.35651788977061039</v>
      </c>
      <c r="F74" s="17">
        <v>1456.8</v>
      </c>
      <c r="G74" s="9">
        <f>F74/F88*100</f>
        <v>0.37396007755410388</v>
      </c>
      <c r="H74" s="9">
        <f t="shared" si="9"/>
        <v>-2.6723677177979681</v>
      </c>
      <c r="I74" s="10">
        <f t="shared" si="10"/>
        <v>60.699999999999996</v>
      </c>
    </row>
    <row r="75" spans="1:9" ht="26.25" customHeight="1" x14ac:dyDescent="0.25">
      <c r="A75" s="3" t="s">
        <v>65</v>
      </c>
      <c r="B75" s="17">
        <v>5544.5</v>
      </c>
      <c r="C75" s="9">
        <f>B75/B88*100</f>
        <v>1.3033986157105082</v>
      </c>
      <c r="D75" s="17">
        <v>18548.2</v>
      </c>
      <c r="E75" s="9">
        <f>D75/D88*100</f>
        <v>2.755318801268015</v>
      </c>
      <c r="F75" s="17">
        <v>12553.3</v>
      </c>
      <c r="G75" s="9">
        <f>F75/F88*100</f>
        <v>3.2224279527456976</v>
      </c>
      <c r="H75" s="9">
        <f t="shared" si="9"/>
        <v>126.40995581206599</v>
      </c>
      <c r="I75" s="10">
        <f t="shared" si="10"/>
        <v>67.679343548161</v>
      </c>
    </row>
    <row r="76" spans="1:9" ht="15" customHeight="1" x14ac:dyDescent="0.25">
      <c r="A76" s="3" t="s">
        <v>66</v>
      </c>
      <c r="B76" s="17">
        <v>5888.9</v>
      </c>
      <c r="C76" s="9">
        <f>B76/B88*100</f>
        <v>1.3843600158819751</v>
      </c>
      <c r="D76" s="17">
        <v>12058.2</v>
      </c>
      <c r="E76" s="9">
        <f>D76/D88*100</f>
        <v>1.7912350076799894</v>
      </c>
      <c r="F76" s="17">
        <v>5930</v>
      </c>
      <c r="G76" s="9">
        <f>F76/F88*100</f>
        <v>1.5222290361723203</v>
      </c>
      <c r="H76" s="9">
        <f t="shared" si="9"/>
        <v>0.69792321146564973</v>
      </c>
      <c r="I76" s="10">
        <f t="shared" si="10"/>
        <v>49.178152626428485</v>
      </c>
    </row>
    <row r="77" spans="1:9" ht="26.25" customHeight="1" x14ac:dyDescent="0.25">
      <c r="A77" s="3" t="s">
        <v>67</v>
      </c>
      <c r="B77" s="17">
        <v>467.5</v>
      </c>
      <c r="C77" s="9">
        <f>B77/B88*100</f>
        <v>0.10989969390290603</v>
      </c>
      <c r="D77" s="17">
        <v>1234.7</v>
      </c>
      <c r="E77" s="9">
        <f>D77/D88*100</f>
        <v>0.18341359937490528</v>
      </c>
      <c r="F77" s="17">
        <v>798</v>
      </c>
      <c r="G77" s="9">
        <f>F77/F88*100</f>
        <v>0.20484633572774225</v>
      </c>
      <c r="H77" s="9">
        <f t="shared" si="9"/>
        <v>70.695187165775394</v>
      </c>
      <c r="I77" s="10">
        <f t="shared" si="10"/>
        <v>64.63108447396128</v>
      </c>
    </row>
    <row r="78" spans="1:9" ht="26.25" customHeight="1" x14ac:dyDescent="0.25">
      <c r="A78" s="3" t="s">
        <v>68</v>
      </c>
      <c r="B78" s="17">
        <f>SUM(B79:B80)</f>
        <v>559.5</v>
      </c>
      <c r="C78" s="9">
        <f>B78/B88*100</f>
        <v>0.13152701334476136</v>
      </c>
      <c r="D78" s="17">
        <f>SUM(D79:D80)</f>
        <v>7239.9</v>
      </c>
      <c r="E78" s="9">
        <f>D78/D88*100</f>
        <v>1.0754807792292675</v>
      </c>
      <c r="F78" s="17">
        <f>SUM(F79:F80)</f>
        <v>4971</v>
      </c>
      <c r="G78" s="9">
        <f>F78/F88*100</f>
        <v>1.276054053762665</v>
      </c>
      <c r="H78" s="9">
        <f t="shared" si="9"/>
        <v>788.47184986595164</v>
      </c>
      <c r="I78" s="10">
        <f t="shared" si="10"/>
        <v>68.661169353167864</v>
      </c>
    </row>
    <row r="79" spans="1:9" ht="15" customHeight="1" x14ac:dyDescent="0.25">
      <c r="A79" s="3" t="s">
        <v>69</v>
      </c>
      <c r="B79" s="17">
        <v>559.5</v>
      </c>
      <c r="C79" s="9">
        <f>B79/B88*100</f>
        <v>0.13152701334476136</v>
      </c>
      <c r="D79" s="17">
        <v>300</v>
      </c>
      <c r="E79" s="9">
        <f t="shared" ref="E79:G79" si="11">D79/D88*100</f>
        <v>4.4564736221326298E-2</v>
      </c>
      <c r="F79" s="17">
        <v>293.8</v>
      </c>
      <c r="G79" s="9">
        <f t="shared" si="11"/>
        <v>7.5418362702770275E-2</v>
      </c>
      <c r="H79" s="9">
        <f t="shared" si="9"/>
        <v>-47.488829311885603</v>
      </c>
      <c r="I79" s="10">
        <f t="shared" si="10"/>
        <v>97.933333333333337</v>
      </c>
    </row>
    <row r="80" spans="1:9" ht="15" customHeight="1" x14ac:dyDescent="0.25">
      <c r="A80" s="3" t="s">
        <v>70</v>
      </c>
      <c r="B80" s="17">
        <v>0</v>
      </c>
      <c r="C80" s="9">
        <f>B80/B88*100</f>
        <v>0</v>
      </c>
      <c r="D80" s="17">
        <v>6939.9</v>
      </c>
      <c r="E80" s="9">
        <f t="shared" ref="E80:G80" si="12">D80/D88*100</f>
        <v>1.0309160430079412</v>
      </c>
      <c r="F80" s="17">
        <v>4677.2</v>
      </c>
      <c r="G80" s="9">
        <f t="shared" si="12"/>
        <v>1.2006356910598948</v>
      </c>
      <c r="H80" s="9" t="e">
        <f t="shared" si="9"/>
        <v>#DIV/0!</v>
      </c>
      <c r="I80" s="10">
        <f t="shared" si="10"/>
        <v>67.395783800919318</v>
      </c>
    </row>
    <row r="81" spans="1:9" ht="26.25" customHeight="1" x14ac:dyDescent="0.25">
      <c r="A81" s="3" t="s">
        <v>71</v>
      </c>
      <c r="B81" s="17">
        <f>B82</f>
        <v>560.20000000000005</v>
      </c>
      <c r="C81" s="9">
        <f>B81/B88*100</f>
        <v>0.13169156903616677</v>
      </c>
      <c r="D81" s="17">
        <f>D82</f>
        <v>1176.9000000000001</v>
      </c>
      <c r="E81" s="9">
        <f t="shared" ref="E81:G81" si="13">D81/D88*100</f>
        <v>0.17482746019626308</v>
      </c>
      <c r="F81" s="17">
        <f>F82</f>
        <v>775.9</v>
      </c>
      <c r="G81" s="9">
        <f t="shared" si="13"/>
        <v>0.19917327304656041</v>
      </c>
      <c r="H81" s="9">
        <f t="shared" si="9"/>
        <v>38.504105676544071</v>
      </c>
      <c r="I81" s="10">
        <f t="shared" si="10"/>
        <v>65.927436485682719</v>
      </c>
    </row>
    <row r="82" spans="1:9" ht="26.25" customHeight="1" x14ac:dyDescent="0.25">
      <c r="A82" s="3" t="s">
        <v>72</v>
      </c>
      <c r="B82" s="17">
        <v>560.20000000000005</v>
      </c>
      <c r="C82" s="9">
        <f>B82/B88*100</f>
        <v>0.13169156903616677</v>
      </c>
      <c r="D82" s="17">
        <v>1176.9000000000001</v>
      </c>
      <c r="E82" s="9">
        <f t="shared" ref="E82:G82" si="14">D82/D88*100</f>
        <v>0.17482746019626308</v>
      </c>
      <c r="F82" s="17">
        <v>775.9</v>
      </c>
      <c r="G82" s="9">
        <f t="shared" si="14"/>
        <v>0.19917327304656041</v>
      </c>
      <c r="H82" s="9">
        <f t="shared" si="9"/>
        <v>38.504105676544071</v>
      </c>
      <c r="I82" s="10">
        <f t="shared" si="10"/>
        <v>65.927436485682719</v>
      </c>
    </row>
    <row r="83" spans="1:9" ht="39" customHeight="1" x14ac:dyDescent="0.25">
      <c r="A83" s="3" t="s">
        <v>73</v>
      </c>
      <c r="B83" s="17">
        <f>B84</f>
        <v>2038.5</v>
      </c>
      <c r="C83" s="9">
        <f>B83/B88*100</f>
        <v>0.47920968132850045</v>
      </c>
      <c r="D83" s="17">
        <f>D84</f>
        <v>626</v>
      </c>
      <c r="E83" s="9">
        <f t="shared" ref="E83:G83" si="15">D83/D88*100</f>
        <v>9.2991749581834204E-2</v>
      </c>
      <c r="F83" s="17">
        <f>F84</f>
        <v>56</v>
      </c>
      <c r="G83" s="9">
        <f t="shared" si="15"/>
        <v>1.4375181454578403E-2</v>
      </c>
      <c r="H83" s="9">
        <f t="shared" si="9"/>
        <v>-97.252882021093939</v>
      </c>
      <c r="I83" s="10">
        <f t="shared" si="10"/>
        <v>8.9456869009584654</v>
      </c>
    </row>
    <row r="84" spans="1:9" ht="39" customHeight="1" x14ac:dyDescent="0.25">
      <c r="A84" s="3" t="s">
        <v>74</v>
      </c>
      <c r="B84" s="17">
        <v>2038.5</v>
      </c>
      <c r="C84" s="9">
        <f>B84/B88*100</f>
        <v>0.47920968132850045</v>
      </c>
      <c r="D84" s="17">
        <v>626</v>
      </c>
      <c r="E84" s="9">
        <f t="shared" ref="E84:G84" si="16">D84/D88*100</f>
        <v>9.2991749581834204E-2</v>
      </c>
      <c r="F84" s="17">
        <v>56</v>
      </c>
      <c r="G84" s="9">
        <f t="shared" si="16"/>
        <v>1.4375181454578403E-2</v>
      </c>
      <c r="H84" s="9">
        <f t="shared" si="9"/>
        <v>-97.252882021093939</v>
      </c>
      <c r="I84" s="10">
        <f t="shared" si="10"/>
        <v>8.9456869009584654</v>
      </c>
    </row>
    <row r="85" spans="1:9" ht="90" customHeight="1" x14ac:dyDescent="0.25">
      <c r="A85" s="3" t="s">
        <v>75</v>
      </c>
      <c r="B85" s="17">
        <f>SUM(B86:B87)</f>
        <v>12529.099999999999</v>
      </c>
      <c r="C85" s="9">
        <f>B85/B88*100</f>
        <v>2.9453353045537969</v>
      </c>
      <c r="D85" s="17">
        <f>SUM(D86:D87)</f>
        <v>23311.3</v>
      </c>
      <c r="E85" s="9">
        <f t="shared" ref="E85:G85" si="17">D85/D88*100</f>
        <v>3.4628731182540125</v>
      </c>
      <c r="F85" s="17">
        <f>SUM(F86:F87)</f>
        <v>11467.3</v>
      </c>
      <c r="G85" s="9">
        <f t="shared" si="17"/>
        <v>2.943652112394409</v>
      </c>
      <c r="H85" s="9">
        <f t="shared" si="9"/>
        <v>-8.4746709659911659</v>
      </c>
      <c r="I85" s="10">
        <f t="shared" si="10"/>
        <v>49.192022752913822</v>
      </c>
    </row>
    <row r="86" spans="1:9" ht="64.5" customHeight="1" x14ac:dyDescent="0.25">
      <c r="A86" s="3" t="s">
        <v>76</v>
      </c>
      <c r="B86" s="17">
        <v>7838.2</v>
      </c>
      <c r="C86" s="9">
        <f>B86/B88*100</f>
        <v>1.8426006005342419</v>
      </c>
      <c r="D86" s="17">
        <v>12204</v>
      </c>
      <c r="E86" s="9">
        <f t="shared" ref="E86:G86" si="18">D86/D88*100</f>
        <v>1.8128934694835539</v>
      </c>
      <c r="F86" s="17">
        <v>8136</v>
      </c>
      <c r="G86" s="9">
        <f t="shared" si="18"/>
        <v>2.0885085056151764</v>
      </c>
      <c r="H86" s="9">
        <f t="shared" si="9"/>
        <v>3.799341685591088</v>
      </c>
      <c r="I86" s="10">
        <f t="shared" si="10"/>
        <v>66.666666666666657</v>
      </c>
    </row>
    <row r="87" spans="1:9" ht="26.25" customHeight="1" x14ac:dyDescent="0.25">
      <c r="A87" s="3" t="s">
        <v>77</v>
      </c>
      <c r="B87" s="17">
        <v>4690.8999999999996</v>
      </c>
      <c r="C87" s="9">
        <f>B87/B88*100</f>
        <v>1.1027347040195548</v>
      </c>
      <c r="D87" s="17">
        <v>11107.3</v>
      </c>
      <c r="E87" s="9">
        <f t="shared" ref="E87:G87" si="19">D87/D88*100</f>
        <v>1.6499796487704586</v>
      </c>
      <c r="F87" s="17">
        <v>3331.3</v>
      </c>
      <c r="G87" s="9">
        <f t="shared" si="19"/>
        <v>0.85514360677923285</v>
      </c>
      <c r="H87" s="9">
        <f t="shared" si="9"/>
        <v>-28.983777100343218</v>
      </c>
      <c r="I87" s="10">
        <f t="shared" si="10"/>
        <v>29.991987251627311</v>
      </c>
    </row>
    <row r="88" spans="1:9" s="14" customFormat="1" ht="15" customHeight="1" x14ac:dyDescent="0.25">
      <c r="A88" s="12" t="s">
        <v>78</v>
      </c>
      <c r="B88" s="16">
        <f>B43+B50+B52+B54+B60+B64+B71+B73+B78+B81+B83+B85</f>
        <v>425387.89999999997</v>
      </c>
      <c r="C88" s="13">
        <f>C43+C50+C52+C54+C60+C64+C71+C73+C78+C81+C83+C85</f>
        <v>100</v>
      </c>
      <c r="D88" s="16">
        <f>D43+D50+D52+D54+D60+D64+D71+D73+D78+D81+D83+D85</f>
        <v>673178.00000000012</v>
      </c>
      <c r="E88" s="13"/>
      <c r="F88" s="16">
        <f>F43+F50+F52+F54+F60+F64+F71+F73+F78+F81+F83+F85</f>
        <v>389560.30000000005</v>
      </c>
      <c r="G88" s="13"/>
      <c r="H88" s="9">
        <f t="shared" si="9"/>
        <v>-8.4223364134240626</v>
      </c>
      <c r="I88" s="10">
        <f t="shared" si="10"/>
        <v>57.868840039335801</v>
      </c>
    </row>
    <row r="89" spans="1:9" ht="115.5" customHeight="1" x14ac:dyDescent="0.25">
      <c r="A89" s="3" t="s">
        <v>79</v>
      </c>
      <c r="B89" s="17">
        <v>113215.4</v>
      </c>
      <c r="C89" s="9">
        <f>B89/B88*100</f>
        <v>26.614626321058971</v>
      </c>
      <c r="D89" s="17">
        <v>180839.3</v>
      </c>
      <c r="E89" s="9">
        <f t="shared" ref="E89:G89" si="20">D89/D88*100</f>
        <v>26.863519009830974</v>
      </c>
      <c r="F89" s="17">
        <v>108815.4</v>
      </c>
      <c r="G89" s="9">
        <f t="shared" si="20"/>
        <v>27.932877143795192</v>
      </c>
      <c r="H89" s="9">
        <f t="shared" si="9"/>
        <v>-3.8863970802558612</v>
      </c>
      <c r="I89" s="10">
        <f t="shared" si="10"/>
        <v>60.172429333668063</v>
      </c>
    </row>
    <row r="90" spans="1:9" ht="51.75" customHeight="1" x14ac:dyDescent="0.25">
      <c r="A90" s="3" t="s">
        <v>80</v>
      </c>
      <c r="B90" s="17">
        <v>134274.4</v>
      </c>
      <c r="C90" s="9">
        <f>B90/B88*100</f>
        <v>31.565166757211475</v>
      </c>
      <c r="D90" s="17">
        <v>139674.5</v>
      </c>
      <c r="E90" s="9">
        <f t="shared" ref="E90:G90" si="21">D90/D88*100</f>
        <v>20.748524164485467</v>
      </c>
      <c r="F90" s="17">
        <v>74843.7</v>
      </c>
      <c r="G90" s="9">
        <f t="shared" si="21"/>
        <v>19.212353004143388</v>
      </c>
      <c r="H90" s="9">
        <f t="shared" si="9"/>
        <v>-44.260633449116135</v>
      </c>
      <c r="I90" s="10">
        <f t="shared" si="10"/>
        <v>53.584369373078125</v>
      </c>
    </row>
    <row r="91" spans="1:9" ht="26.25" customHeight="1" x14ac:dyDescent="0.25">
      <c r="A91" s="3" t="s">
        <v>81</v>
      </c>
      <c r="B91" s="17">
        <v>8163</v>
      </c>
      <c r="C91" s="9">
        <f>B91/B88*100</f>
        <v>1.9189544413463571</v>
      </c>
      <c r="D91" s="17">
        <v>20275.599999999999</v>
      </c>
      <c r="E91" s="9">
        <f t="shared" ref="E91:G91" si="22">D91/D88*100</f>
        <v>3.0119225524304114</v>
      </c>
      <c r="F91" s="17">
        <v>12422.5</v>
      </c>
      <c r="G91" s="9">
        <f t="shared" si="22"/>
        <v>3.1888516360625041</v>
      </c>
      <c r="H91" s="9">
        <f t="shared" si="9"/>
        <v>52.180570868553247</v>
      </c>
      <c r="I91" s="10">
        <f t="shared" si="10"/>
        <v>61.268223875002469</v>
      </c>
    </row>
    <row r="92" spans="1:9" ht="51.75" customHeight="1" x14ac:dyDescent="0.25">
      <c r="A92" s="3" t="s">
        <v>82</v>
      </c>
      <c r="B92" s="17">
        <v>5018.8</v>
      </c>
      <c r="C92" s="9">
        <f>B92/B88*100</f>
        <v>1.1798172914650371</v>
      </c>
      <c r="D92" s="17">
        <v>3253.3</v>
      </c>
      <c r="E92" s="9">
        <f t="shared" ref="E92:G92" si="23">D92/D88*100</f>
        <v>0.48327485449613622</v>
      </c>
      <c r="F92" s="17">
        <v>3248.7</v>
      </c>
      <c r="G92" s="9">
        <f t="shared" si="23"/>
        <v>0.83394021413372954</v>
      </c>
      <c r="H92" s="9">
        <f t="shared" si="9"/>
        <v>-35.269387104487137</v>
      </c>
      <c r="I92" s="10">
        <f t="shared" si="10"/>
        <v>99.858605108658892</v>
      </c>
    </row>
    <row r="93" spans="1:9" ht="15" customHeight="1" x14ac:dyDescent="0.25">
      <c r="A93" s="3" t="s">
        <v>83</v>
      </c>
      <c r="B93" s="17">
        <v>15879.9</v>
      </c>
      <c r="C93" s="9">
        <f>B93/B88*100</f>
        <v>3.7330398913556313</v>
      </c>
      <c r="D93" s="17">
        <v>37183.9</v>
      </c>
      <c r="E93" s="9">
        <f t="shared" ref="E93:G93" si="24">D93/D88*100</f>
        <v>5.5236356506005837</v>
      </c>
      <c r="F93" s="17">
        <v>14226.8</v>
      </c>
      <c r="G93" s="9">
        <f t="shared" si="24"/>
        <v>3.652014848535643</v>
      </c>
      <c r="H93" s="9">
        <f t="shared" si="9"/>
        <v>-10.410015176417986</v>
      </c>
      <c r="I93" s="10">
        <f t="shared" si="10"/>
        <v>38.26064506412721</v>
      </c>
    </row>
    <row r="94" spans="1:9" ht="51.75" customHeight="1" x14ac:dyDescent="0.25">
      <c r="A94" s="3" t="s">
        <v>84</v>
      </c>
      <c r="B94" s="17">
        <v>139632.9</v>
      </c>
      <c r="C94" s="9">
        <f>B94/B88*100</f>
        <v>32.824840574919975</v>
      </c>
      <c r="D94" s="17">
        <v>287677</v>
      </c>
      <c r="E94" s="9">
        <f t="shared" ref="E94:G94" si="25">D94/D88*100</f>
        <v>42.734165406474951</v>
      </c>
      <c r="F94" s="17">
        <v>174201.60000000001</v>
      </c>
      <c r="G94" s="9">
        <f t="shared" si="25"/>
        <v>44.717493029962242</v>
      </c>
      <c r="H94" s="9">
        <f t="shared" si="9"/>
        <v>24.756844554542681</v>
      </c>
      <c r="I94" s="10">
        <f t="shared" si="10"/>
        <v>60.554580310556638</v>
      </c>
    </row>
    <row r="95" spans="1:9" ht="42" customHeight="1" x14ac:dyDescent="0.25">
      <c r="A95" s="3" t="s">
        <v>85</v>
      </c>
      <c r="B95" s="17">
        <v>2038.5</v>
      </c>
      <c r="C95" s="9">
        <f>B95/B88*100</f>
        <v>0.47920968132850045</v>
      </c>
      <c r="D95" s="17">
        <v>626</v>
      </c>
      <c r="E95" s="9">
        <f t="shared" ref="E95:G95" si="26">D95/D88*100</f>
        <v>9.2991749581834204E-2</v>
      </c>
      <c r="F95" s="17">
        <v>56</v>
      </c>
      <c r="G95" s="9">
        <f t="shared" si="26"/>
        <v>1.4375181454578403E-2</v>
      </c>
      <c r="H95" s="9">
        <f t="shared" si="9"/>
        <v>-97.252882021093939</v>
      </c>
      <c r="I95" s="10">
        <f t="shared" si="10"/>
        <v>8.9456869009584654</v>
      </c>
    </row>
    <row r="96" spans="1:9" ht="15" customHeight="1" x14ac:dyDescent="0.25">
      <c r="A96" s="3" t="s">
        <v>86</v>
      </c>
      <c r="B96" s="17">
        <f>SUM(B97:B101)</f>
        <v>7165</v>
      </c>
      <c r="C96" s="9">
        <f>B96/B88*100</f>
        <v>1.6843450413140573</v>
      </c>
      <c r="D96" s="17">
        <f>SUM(D97:D101)</f>
        <v>3648.3999999999996</v>
      </c>
      <c r="E96" s="9">
        <f t="shared" ref="E96:G96" si="27">D96/D88*100</f>
        <v>0.54196661209962282</v>
      </c>
      <c r="F96" s="17">
        <f>SUM(F97:F101)</f>
        <v>1745.6</v>
      </c>
      <c r="G96" s="9">
        <f t="shared" si="27"/>
        <v>0.44809494191271537</v>
      </c>
      <c r="H96" s="9">
        <f t="shared" si="9"/>
        <v>-75.637124912770417</v>
      </c>
      <c r="I96" s="10">
        <f t="shared" si="10"/>
        <v>47.845630961517379</v>
      </c>
    </row>
    <row r="97" spans="1:9" ht="77.25" customHeight="1" x14ac:dyDescent="0.25">
      <c r="A97" s="3" t="s">
        <v>87</v>
      </c>
      <c r="B97" s="17">
        <v>4461.2</v>
      </c>
      <c r="C97" s="9">
        <f>B97/B88*100</f>
        <v>1.0487369292826618</v>
      </c>
      <c r="D97" s="17">
        <v>1450</v>
      </c>
      <c r="E97" s="9">
        <f t="shared" ref="E97:G97" si="28">D97/D88*100</f>
        <v>0.21539622506974379</v>
      </c>
      <c r="F97" s="17">
        <v>0</v>
      </c>
      <c r="G97" s="9">
        <f t="shared" si="28"/>
        <v>0</v>
      </c>
      <c r="H97" s="9">
        <f t="shared" si="9"/>
        <v>-100</v>
      </c>
      <c r="I97" s="10">
        <f t="shared" si="10"/>
        <v>0</v>
      </c>
    </row>
    <row r="98" spans="1:9" ht="15" customHeight="1" x14ac:dyDescent="0.25">
      <c r="A98" s="3" t="s">
        <v>88</v>
      </c>
      <c r="B98" s="17">
        <v>1654.8</v>
      </c>
      <c r="C98" s="9">
        <f>B98/B88*100</f>
        <v>0.38900965448241476</v>
      </c>
      <c r="D98" s="17">
        <v>687.1</v>
      </c>
      <c r="E98" s="9">
        <f>D98/D88*100</f>
        <v>0.10206810085891099</v>
      </c>
      <c r="F98" s="17">
        <v>674.6</v>
      </c>
      <c r="G98" s="9">
        <f>F98/F88*100</f>
        <v>0.17316959659390341</v>
      </c>
      <c r="H98" s="9">
        <f t="shared" si="9"/>
        <v>-59.233744259124968</v>
      </c>
      <c r="I98" s="10">
        <f t="shared" si="10"/>
        <v>98.180759714743132</v>
      </c>
    </row>
    <row r="99" spans="1:9" ht="26.25" customHeight="1" x14ac:dyDescent="0.25">
      <c r="A99" s="3" t="s">
        <v>89</v>
      </c>
      <c r="B99" s="17">
        <v>1049</v>
      </c>
      <c r="C99" s="9">
        <f>B99/B88*100</f>
        <v>0.2465984575489806</v>
      </c>
      <c r="D99" s="17">
        <v>1411.3</v>
      </c>
      <c r="E99" s="9">
        <f>D99/D88*100</f>
        <v>0.20964737409719267</v>
      </c>
      <c r="F99" s="17">
        <v>1071</v>
      </c>
      <c r="G99" s="9">
        <f>F99/F88*100</f>
        <v>0.27492534531881196</v>
      </c>
      <c r="H99" s="9">
        <f t="shared" si="9"/>
        <v>2.0972354623450826</v>
      </c>
      <c r="I99" s="10">
        <f t="shared" si="10"/>
        <v>75.88747962871112</v>
      </c>
    </row>
    <row r="100" spans="1:9" ht="15" customHeight="1" x14ac:dyDescent="0.25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1.4854912073775433E-2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25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25">
      <c r="A102" s="3" t="s">
        <v>92</v>
      </c>
      <c r="B102" s="17">
        <f>B42-B88</f>
        <v>8287.1000000000349</v>
      </c>
      <c r="C102" s="9"/>
      <c r="D102" s="17">
        <f>D42-D88</f>
        <v>-33262.000000000116</v>
      </c>
      <c r="E102" s="9"/>
      <c r="F102" s="17">
        <f>F42-F88</f>
        <v>10977.699999999953</v>
      </c>
      <c r="G102" s="9"/>
      <c r="H102" s="9"/>
      <c r="I102" s="9"/>
    </row>
    <row r="103" spans="1:9" x14ac:dyDescent="0.25">
      <c r="A103" s="24" t="s">
        <v>93</v>
      </c>
      <c r="B103" s="25"/>
      <c r="C103" s="25"/>
      <c r="D103" s="25"/>
      <c r="E103" s="25"/>
      <c r="F103" s="25"/>
      <c r="G103" s="25"/>
      <c r="H103" s="25"/>
      <c r="I103" s="26"/>
    </row>
    <row r="104" spans="1:9" ht="64.5" customHeight="1" x14ac:dyDescent="0.25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>
        <v>-57184</v>
      </c>
      <c r="C105" s="8"/>
      <c r="D105" s="8">
        <v>14255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96</v>
      </c>
      <c r="B106" s="7">
        <v>51625</v>
      </c>
      <c r="C106" s="8"/>
      <c r="D106" s="8">
        <v>-8900</v>
      </c>
      <c r="E106" s="8"/>
      <c r="F106" s="8">
        <v>-5845</v>
      </c>
      <c r="G106" s="8"/>
      <c r="H106" s="8"/>
      <c r="I106" s="8"/>
    </row>
    <row r="107" spans="1:9" ht="39" customHeight="1" x14ac:dyDescent="0.25">
      <c r="A107" s="3" t="s">
        <v>97</v>
      </c>
      <c r="B107" s="7">
        <v>143</v>
      </c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101</v>
      </c>
      <c r="B111" s="7">
        <v>-2872</v>
      </c>
      <c r="C111" s="8"/>
      <c r="D111" s="8">
        <v>27906</v>
      </c>
      <c r="E111" s="8"/>
      <c r="F111" s="8">
        <v>-5132</v>
      </c>
      <c r="G111" s="8"/>
      <c r="H111" s="8"/>
      <c r="I111" s="8"/>
    </row>
    <row r="112" spans="1:9" ht="39" customHeight="1" x14ac:dyDescent="0.25">
      <c r="A112" s="3" t="s">
        <v>102</v>
      </c>
      <c r="B112" s="7">
        <f>SUM(B104:B111)</f>
        <v>-8288</v>
      </c>
      <c r="C112" s="7"/>
      <c r="D112" s="7">
        <f t="shared" ref="D112:F112" si="29">SUM(D104:D111)</f>
        <v>33261</v>
      </c>
      <c r="E112" s="7"/>
      <c r="F112" s="7">
        <f t="shared" si="29"/>
        <v>-10977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2024-03-04T13:49:36Z</dcterms:modified>
</cp:coreProperties>
</file>