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D5A5A401-DE7D-403B-87E7-09F4A511FCD3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D101" i="1" l="1"/>
  <c r="I41" i="1"/>
  <c r="H41" i="1"/>
  <c r="I37" i="1"/>
  <c r="H37" i="1"/>
  <c r="I36" i="1"/>
  <c r="I34" i="1"/>
  <c r="H34" i="1"/>
  <c r="F33" i="1"/>
  <c r="D33" i="1"/>
  <c r="B33" i="1"/>
  <c r="B32" i="1" s="1"/>
  <c r="B31" i="1" s="1"/>
  <c r="D32" i="1"/>
  <c r="D31" i="1" s="1"/>
  <c r="I30" i="1"/>
  <c r="H30" i="1"/>
  <c r="I29" i="1"/>
  <c r="H29" i="1"/>
  <c r="I28" i="1"/>
  <c r="H28" i="1"/>
  <c r="I27" i="1"/>
  <c r="H27" i="1"/>
  <c r="I26" i="1"/>
  <c r="F25" i="1"/>
  <c r="I25" i="1" s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D12" i="1"/>
  <c r="B12" i="1"/>
  <c r="F11" i="1"/>
  <c r="D11" i="1"/>
  <c r="B11" i="1"/>
  <c r="I10" i="1"/>
  <c r="H10" i="1"/>
  <c r="F9" i="1"/>
  <c r="D9" i="1"/>
  <c r="B9" i="1"/>
  <c r="B8" i="1"/>
  <c r="F111" i="1"/>
  <c r="D111" i="1"/>
  <c r="B111" i="1"/>
  <c r="F8" i="1" l="1"/>
  <c r="B42" i="1"/>
  <c r="B101" i="1" s="1"/>
  <c r="H11" i="1"/>
  <c r="H12" i="1"/>
  <c r="H14" i="1"/>
  <c r="H33" i="1"/>
  <c r="D8" i="1"/>
  <c r="D42" i="1" s="1"/>
  <c r="E9" i="1" s="1"/>
  <c r="H9" i="1"/>
  <c r="I11" i="1"/>
  <c r="I12" i="1"/>
  <c r="F32" i="1"/>
  <c r="I32" i="1" s="1"/>
  <c r="C31" i="1"/>
  <c r="E32" i="1"/>
  <c r="C41" i="1"/>
  <c r="E40" i="1"/>
  <c r="E38" i="1"/>
  <c r="E35" i="1"/>
  <c r="E30" i="1"/>
  <c r="E28" i="1"/>
  <c r="E25" i="1"/>
  <c r="E23" i="1"/>
  <c r="E21" i="1"/>
  <c r="E18" i="1"/>
  <c r="E17" i="1"/>
  <c r="E16" i="1"/>
  <c r="E13" i="1"/>
  <c r="E12" i="1"/>
  <c r="E11" i="1"/>
  <c r="E41" i="1"/>
  <c r="E39" i="1"/>
  <c r="E37" i="1"/>
  <c r="E36" i="1"/>
  <c r="E34" i="1"/>
  <c r="E33" i="1"/>
  <c r="E29" i="1"/>
  <c r="E27" i="1"/>
  <c r="E26" i="1"/>
  <c r="E24" i="1"/>
  <c r="E22" i="1"/>
  <c r="E20" i="1"/>
  <c r="E15" i="1"/>
  <c r="E10" i="1"/>
  <c r="E14" i="1"/>
  <c r="E31" i="1"/>
  <c r="H8" i="1"/>
  <c r="E8" i="1"/>
  <c r="E42" i="1" s="1"/>
  <c r="I8" i="1"/>
  <c r="I9" i="1"/>
  <c r="I14" i="1"/>
  <c r="I33" i="1"/>
  <c r="F84" i="1"/>
  <c r="B95" i="1"/>
  <c r="B54" i="1"/>
  <c r="B84" i="1"/>
  <c r="C40" i="1" l="1"/>
  <c r="C18" i="1"/>
  <c r="C25" i="1"/>
  <c r="C14" i="1"/>
  <c r="C30" i="1"/>
  <c r="C15" i="1"/>
  <c r="C34" i="1"/>
  <c r="C16" i="1"/>
  <c r="C23" i="1"/>
  <c r="C35" i="1"/>
  <c r="C11" i="1"/>
  <c r="C22" i="1"/>
  <c r="C27" i="1"/>
  <c r="C37" i="1"/>
  <c r="C8" i="1"/>
  <c r="C42" i="1" s="1"/>
  <c r="C32" i="1"/>
  <c r="C19" i="1"/>
  <c r="C9" i="1"/>
  <c r="C13" i="1"/>
  <c r="C17" i="1"/>
  <c r="C21" i="1"/>
  <c r="C28" i="1"/>
  <c r="C33" i="1"/>
  <c r="C38" i="1"/>
  <c r="C10" i="1"/>
  <c r="C12" i="1"/>
  <c r="C20" i="1"/>
  <c r="C24" i="1"/>
  <c r="C26" i="1"/>
  <c r="C29" i="1"/>
  <c r="C36" i="1"/>
  <c r="C39" i="1"/>
  <c r="H32" i="1"/>
  <c r="F31" i="1"/>
  <c r="E19" i="1"/>
  <c r="F59" i="1"/>
  <c r="F95" i="1"/>
  <c r="H44" i="1"/>
  <c r="H46" i="1"/>
  <c r="H48" i="1"/>
  <c r="H51" i="1"/>
  <c r="D95" i="1"/>
  <c r="I44" i="1"/>
  <c r="I45" i="1"/>
  <c r="I46" i="1"/>
  <c r="I47" i="1"/>
  <c r="I48" i="1"/>
  <c r="I49" i="1"/>
  <c r="I51" i="1"/>
  <c r="I53" i="1"/>
  <c r="I55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5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3" i="1"/>
  <c r="H47" i="1"/>
  <c r="H45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D59" i="1"/>
  <c r="F54" i="1"/>
  <c r="D54" i="1"/>
  <c r="F52" i="1"/>
  <c r="F50" i="1"/>
  <c r="F43" i="1"/>
  <c r="D52" i="1"/>
  <c r="D50" i="1"/>
  <c r="D43" i="1"/>
  <c r="I50" i="1" l="1"/>
  <c r="H31" i="1"/>
  <c r="I31" i="1"/>
  <c r="F42" i="1"/>
  <c r="F101" i="1" s="1"/>
  <c r="I70" i="1"/>
  <c r="I52" i="1"/>
  <c r="I82" i="1"/>
  <c r="I77" i="1"/>
  <c r="I63" i="1"/>
  <c r="I72" i="1"/>
  <c r="I59" i="1"/>
  <c r="I84" i="1"/>
  <c r="I80" i="1"/>
  <c r="I54" i="1"/>
  <c r="I95" i="1"/>
  <c r="I43" i="1"/>
  <c r="H95" i="1"/>
  <c r="H84" i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H54" i="1"/>
  <c r="B52" i="1"/>
  <c r="H52" i="1" s="1"/>
  <c r="B50" i="1"/>
  <c r="H50" i="1" s="1"/>
  <c r="B43" i="1"/>
  <c r="H43" i="1" s="1"/>
  <c r="D87" i="1"/>
  <c r="F87" i="1"/>
  <c r="G41" i="1" l="1"/>
  <c r="G37" i="1"/>
  <c r="G34" i="1"/>
  <c r="G27" i="1"/>
  <c r="G25" i="1"/>
  <c r="G22" i="1"/>
  <c r="G15" i="1"/>
  <c r="G11" i="1"/>
  <c r="H42" i="1"/>
  <c r="G38" i="1"/>
  <c r="G33" i="1"/>
  <c r="G28" i="1"/>
  <c r="G21" i="1"/>
  <c r="G17" i="1"/>
  <c r="G13" i="1"/>
  <c r="I42" i="1"/>
  <c r="G39" i="1"/>
  <c r="G36" i="1"/>
  <c r="G29" i="1"/>
  <c r="G26" i="1"/>
  <c r="G24" i="1"/>
  <c r="G20" i="1"/>
  <c r="G12" i="1"/>
  <c r="G10" i="1"/>
  <c r="G40" i="1"/>
  <c r="G35" i="1"/>
  <c r="G30" i="1"/>
  <c r="G23" i="1"/>
  <c r="G18" i="1"/>
  <c r="G16" i="1"/>
  <c r="G19" i="1"/>
  <c r="G8" i="1"/>
  <c r="G9" i="1"/>
  <c r="G14" i="1"/>
  <c r="G32" i="1"/>
  <c r="G31" i="1"/>
  <c r="G42" i="1" s="1"/>
  <c r="I87" i="1"/>
  <c r="G80" i="1"/>
  <c r="G63" i="1"/>
  <c r="G45" i="1"/>
  <c r="G56" i="1"/>
  <c r="E43" i="1"/>
  <c r="E56" i="1"/>
  <c r="G78" i="1"/>
  <c r="G84" i="1"/>
  <c r="G75" i="1"/>
  <c r="G83" i="1"/>
  <c r="G74" i="1"/>
  <c r="G44" i="1"/>
  <c r="G59" i="1"/>
  <c r="G57" i="1"/>
  <c r="G86" i="1"/>
  <c r="G79" i="1"/>
  <c r="G67" i="1"/>
  <c r="G50" i="1"/>
  <c r="G82" i="1"/>
  <c r="G76" i="1"/>
  <c r="G65" i="1"/>
  <c r="G54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4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3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5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5" i="1"/>
  <c r="G53" i="1"/>
  <c r="G51" i="1"/>
  <c r="G49" i="1"/>
  <c r="G47" i="1"/>
  <c r="H87" i="1" l="1"/>
  <c r="C100" i="1"/>
  <c r="C56" i="1"/>
  <c r="C89" i="1"/>
  <c r="C55" i="1"/>
  <c r="C88" i="1"/>
  <c r="C90" i="1"/>
  <c r="C43" i="1"/>
  <c r="C57" i="1"/>
  <c r="C53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4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C82" i="1"/>
  <c r="C58" i="1"/>
  <c r="C79" i="1"/>
  <c r="C66" i="1"/>
  <c r="C48" i="1"/>
  <c r="C70" i="1"/>
  <c r="C94" i="1"/>
  <c r="C99" i="1"/>
  <c r="C87" i="1" l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<sst xmlns="http://schemas.openxmlformats.org/spreadsheetml/2006/main" count="118" uniqueCount="116">
  <si>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</si>
  <si>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</si>
  <si>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</si>
  <si>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</si>
  <si>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</si>
  <si>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</si>
  <si>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</si>
  <si>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</si>
  <si>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</si>
  <si>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</si>
  <si>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</si>
  <si>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</si>
  <si>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</si>
  <si>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</si>
  <si>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</si>
  <si>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</si>
  <si>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</si>
  <si>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</si>
  <si>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</si>
  <si>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</si>
  <si>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</si>
  <si>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</si>
  <si>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</si>
  <si>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</si>
  <si>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</si>
  <si>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</si>
  <si>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</si>
  <si>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</si>
  <si>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</si>
  <si>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</si>
  <si>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</si>
  <si>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</si>
  <si>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</si>
  <si>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</si>
  <si>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</si>
  <si>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</si>
  <si>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</si>
  <si>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</si>
  <si>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</si>
  <si>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</si>
  <si>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</si>
  <si>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</si>
  <si>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</si>
  <si>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</si>
  <si>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</si>
  <si>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</si>
  <si>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</si>
  <si>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</si>
  <si>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</si>
  <si>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</si>
  <si>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</si>
  <si>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</si>
  <si>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</si>
  <si>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</si>
  <si>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</si>
  <si>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</si>
  <si>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</si>
  <si>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</si>
  <si>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</si>
  <si>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</si>
  <si>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</si>
  <si>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</si>
  <si>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</si>
  <si>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</si>
  <si>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</si>
  <si>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</si>
  <si>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</si>
  <si>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</si>
  <si>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</si>
  <si>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</si>
  <si>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</si>
  <si>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</si>
  <si>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</si>
  <si>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</si>
  <si>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</si>
  <si>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</si>
  <si>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</si>
  <si>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</si>
  <si>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</si>
  <si>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</si>
  <si>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</si>
  <si>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</si>
  <si>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</si>
  <si>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</si>
  <si>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</si>
  <si>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</si>
  <si>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</si>
  <si>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</si>
  <si>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</si>
  <si>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</si>
  <si>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</si>
  <si>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</si>
  <si>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</si>
  <si>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</si>
  <si>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</si>
  <si>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</si>
  <si>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</si>
  <si>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</si>
  <si>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</si>
  <si>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</si>
  <si>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</si>
  <si>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</si>
  <si>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</si>
  <si>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</si>
  <si>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Информация об исполнении бюджета Пряжинского национального муниципального района за январь-июль 2023 года</t>
  </si>
  <si>
    <t>Факт на 01.08 .2022 (отчетный) год</t>
  </si>
  <si>
    <t>План на 2023 год по состоянию на 01.08.2023 (текущий) год</t>
  </si>
  <si>
    <t>Факт на 01.08.2023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</si>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</sst>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28" workbookViewId="0">
      <selection activeCell="B42" sqref="B4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9" t="s">
        <v>104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105</v>
      </c>
      <c r="C5" s="11" t="s">
        <v>2</v>
      </c>
      <c r="D5" s="2" t="s">
        <v>106</v>
      </c>
      <c r="E5" s="2" t="s">
        <v>2</v>
      </c>
      <c r="F5" s="2" t="s">
        <v>107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76825</v>
      </c>
      <c r="C8" s="15">
        <f>B8/B42*100</f>
        <v>21.368412854703138</v>
      </c>
      <c r="D8" s="15">
        <f>D9+D11+D14+D19+D22+D23+D24+D25+D27+D28+D29+D30</f>
        <v>150740</v>
      </c>
      <c r="E8" s="15">
        <f>D8/D42*100</f>
        <v>23.55621675344889</v>
      </c>
      <c r="F8" s="15">
        <f t="shared" ref="F8" si="1">F9+F11+F14+F19+F22+F23+F24+F25+F27+F28+F29+F30</f>
        <v>91613</v>
      </c>
      <c r="G8" s="10">
        <f>F8/F42*100</f>
        <v>25.633112386367134</v>
      </c>
      <c r="H8" s="10">
        <f>F8/B8*100-100</f>
        <v>19.24894240156199</v>
      </c>
      <c r="I8" s="10">
        <f>F8/D8*100</f>
        <v>60.775507496351331</v>
      </c>
    </row>
    <row r="9" spans="1:9" ht="26.25" customHeight="1" x14ac:dyDescent="0.25">
      <c r="A9" s="3" t="s">
        <v>9</v>
      </c>
      <c r="B9" s="15">
        <f>B10</f>
        <v>57893</v>
      </c>
      <c r="C9" s="15">
        <f>B9/B42*100</f>
        <v>16.102590633222633</v>
      </c>
      <c r="D9" s="15">
        <f>D10</f>
        <v>114061</v>
      </c>
      <c r="E9" s="15">
        <f>D9/D42*100</f>
        <v>17.824370698654199</v>
      </c>
      <c r="F9" s="15">
        <f>F10</f>
        <v>69274</v>
      </c>
      <c r="G9" s="10">
        <f>F9/F42*100</f>
        <v>19.382710177084004</v>
      </c>
      <c r="H9" s="10">
        <f t="shared" ref="H9:H42" si="2">F9/B9*100-100</f>
        <v>19.658680669511</v>
      </c>
      <c r="I9" s="10">
        <f t="shared" ref="I9:I42" si="3">F9/D9*100</f>
        <v>60.734168558928992</v>
      </c>
    </row>
    <row r="10" spans="1:9" ht="25.5" x14ac:dyDescent="0.25">
      <c r="A10" s="3" t="s">
        <v>10</v>
      </c>
      <c r="B10" s="15">
        <v>57893</v>
      </c>
      <c r="C10" s="15">
        <f>B10/B42*100</f>
        <v>16.102590633222633</v>
      </c>
      <c r="D10" s="15">
        <v>114061</v>
      </c>
      <c r="E10" s="15">
        <f>D10/D42*100</f>
        <v>17.824370698654199</v>
      </c>
      <c r="F10" s="15">
        <v>69274</v>
      </c>
      <c r="G10" s="10">
        <f>F10/F42*100</f>
        <v>19.382710177084004</v>
      </c>
      <c r="H10" s="10">
        <f t="shared" si="2"/>
        <v>19.658680669511</v>
      </c>
      <c r="I10" s="10">
        <f t="shared" si="3"/>
        <v>60.734168558928992</v>
      </c>
    </row>
    <row r="11" spans="1:9" ht="75" customHeight="1" x14ac:dyDescent="0.25">
      <c r="A11" s="3" t="s">
        <v>11</v>
      </c>
      <c r="B11" s="15">
        <f>B12</f>
        <v>1415</v>
      </c>
      <c r="C11" s="15">
        <f>B11/B42*100</f>
        <v>0.39357376100754882</v>
      </c>
      <c r="D11" s="15">
        <f>D12</f>
        <v>2704</v>
      </c>
      <c r="E11" s="15">
        <f>D11/D42*100</f>
        <v>0.42255546040417802</v>
      </c>
      <c r="F11" s="15">
        <f>F12</f>
        <v>1737</v>
      </c>
      <c r="G11" s="10">
        <f>F11/F42*100</f>
        <v>0.48600871290231418</v>
      </c>
      <c r="H11" s="10">
        <f t="shared" si="2"/>
        <v>22.75618374558303</v>
      </c>
      <c r="I11" s="10">
        <f t="shared" si="3"/>
        <v>64.238165680473372</v>
      </c>
    </row>
    <row r="12" spans="1:9" ht="34.5" customHeight="1" x14ac:dyDescent="0.25">
      <c r="A12" s="3" t="s">
        <v>12</v>
      </c>
      <c r="B12" s="15">
        <f>B13</f>
        <v>1415</v>
      </c>
      <c r="C12" s="15">
        <f>B12/B42*100</f>
        <v>0.39357376100754882</v>
      </c>
      <c r="D12" s="15">
        <f>D13</f>
        <v>2704</v>
      </c>
      <c r="E12" s="15">
        <f>D12/D42*100</f>
        <v>0.42255546040417802</v>
      </c>
      <c r="F12" s="15">
        <f>F13</f>
        <v>1737</v>
      </c>
      <c r="G12" s="10">
        <f>F12/F42*100</f>
        <v>0.48600871290231418</v>
      </c>
      <c r="H12" s="10">
        <f t="shared" si="2"/>
        <v>22.75618374558303</v>
      </c>
      <c r="I12" s="10">
        <f t="shared" si="3"/>
        <v>64.238165680473372</v>
      </c>
    </row>
    <row r="13" spans="1:9" ht="26.25" customHeight="1" x14ac:dyDescent="0.25">
      <c r="A13" s="3" t="s">
        <v>13</v>
      </c>
      <c r="B13" s="15">
        <v>1415</v>
      </c>
      <c r="C13" s="15">
        <f>B13/B42*100</f>
        <v>0.39357376100754882</v>
      </c>
      <c r="D13" s="15">
        <v>2704</v>
      </c>
      <c r="E13" s="15">
        <f>D13/D42*100</f>
        <v>0.42255546040417802</v>
      </c>
      <c r="F13" s="15">
        <v>1737</v>
      </c>
      <c r="G13" s="10">
        <f>F13/F42*100</f>
        <v>0.48600871290231418</v>
      </c>
      <c r="H13" s="10">
        <f t="shared" si="2"/>
        <v>22.75618374558303</v>
      </c>
      <c r="I13" s="10">
        <f t="shared" si="3"/>
        <v>64.238165680473372</v>
      </c>
    </row>
    <row r="14" spans="1:9" ht="26.25" customHeight="1" x14ac:dyDescent="0.25">
      <c r="A14" s="3" t="s">
        <v>14</v>
      </c>
      <c r="B14" s="15">
        <f>B15+B16+B17+B18</f>
        <v>1501</v>
      </c>
      <c r="C14" s="15">
        <f>B14/B42*100</f>
        <v>0.41749414506878507</v>
      </c>
      <c r="D14" s="15">
        <f>D15+D16+D17+D18</f>
        <v>3820</v>
      </c>
      <c r="E14" s="15">
        <f>D14/D42*100</f>
        <v>0.59695335012720419</v>
      </c>
      <c r="F14" s="15">
        <f>F15+F16+F17+F18</f>
        <v>1216</v>
      </c>
      <c r="G14" s="10">
        <f>F14/F42*100</f>
        <v>0.34023407880783774</v>
      </c>
      <c r="H14" s="10">
        <f t="shared" si="2"/>
        <v>-18.987341772151893</v>
      </c>
      <c r="I14" s="10">
        <f t="shared" si="3"/>
        <v>31.832460732984291</v>
      </c>
    </row>
    <row r="15" spans="1:9" ht="48" customHeight="1" x14ac:dyDescent="0.25">
      <c r="A15" s="3" t="s">
        <v>15</v>
      </c>
      <c r="B15" s="15">
        <v>1197</v>
      </c>
      <c r="C15" s="15">
        <f>B15/B42*100</f>
        <v>0.33293836885232225</v>
      </c>
      <c r="D15" s="15">
        <v>1900</v>
      </c>
      <c r="E15" s="15">
        <f>D15/D42*100</f>
        <v>0.29691396995855707</v>
      </c>
      <c r="F15" s="15">
        <v>988</v>
      </c>
      <c r="G15" s="10">
        <f>F15/F42*100</f>
        <v>0.27644018903136813</v>
      </c>
      <c r="H15" s="10">
        <f t="shared" si="2"/>
        <v>-17.460317460317469</v>
      </c>
      <c r="I15" s="10">
        <f t="shared" si="3"/>
        <v>52</v>
      </c>
    </row>
    <row r="16" spans="1:9" ht="46.5" customHeight="1" x14ac:dyDescent="0.25">
      <c r="A16" s="3" t="s">
        <v>108</v>
      </c>
      <c r="B16" s="15">
        <v>-59</v>
      </c>
      <c r="C16" s="15">
        <f>B16/B42*100</f>
        <v>-1.6410496042010871E-2</v>
      </c>
      <c r="D16" s="15">
        <v>0</v>
      </c>
      <c r="E16" s="15">
        <f>D16/D42*100</f>
        <v>0</v>
      </c>
      <c r="F16" s="15">
        <v>-60</v>
      </c>
      <c r="G16" s="10">
        <f>F16/F42*100</f>
        <v>-1.6787865730649887E-2</v>
      </c>
      <c r="H16" s="10">
        <f t="shared" si="2"/>
        <v>1.6949152542372872</v>
      </c>
      <c r="I16" s="10"/>
    </row>
    <row r="17" spans="1:9" ht="39" customHeight="1" x14ac:dyDescent="0.25">
      <c r="A17" s="3" t="s">
        <v>109</v>
      </c>
      <c r="B17" s="15">
        <v>-227</v>
      </c>
      <c r="C17" s="15">
        <f>B17/B42*100</f>
        <v>-6.3138688161635037E-2</v>
      </c>
      <c r="D17" s="15">
        <v>820</v>
      </c>
      <c r="E17" s="15">
        <f>D17/D42*100</f>
        <v>0.12814181861369303</v>
      </c>
      <c r="F17" s="15">
        <v>-398</v>
      </c>
      <c r="G17" s="10">
        <f>F17/F42*100</f>
        <v>-0.11135950934664425</v>
      </c>
      <c r="H17" s="10"/>
      <c r="I17" s="10">
        <f t="shared" si="3"/>
        <v>-48.536585365853654</v>
      </c>
    </row>
    <row r="18" spans="1:9" ht="51.75" customHeight="1" x14ac:dyDescent="0.25">
      <c r="A18" s="3" t="s">
        <v>110</v>
      </c>
      <c r="B18" s="15">
        <v>590</v>
      </c>
      <c r="C18" s="15">
        <f>B18/B42*100</f>
        <v>0.16410496042010869</v>
      </c>
      <c r="D18" s="15">
        <v>1100</v>
      </c>
      <c r="E18" s="15">
        <f>D18/D42*100</f>
        <v>0.17189756155495409</v>
      </c>
      <c r="F18" s="15">
        <v>686</v>
      </c>
      <c r="G18" s="10">
        <f>F18/F42*100</f>
        <v>0.1919412648537637</v>
      </c>
      <c r="H18" s="10">
        <f t="shared" si="2"/>
        <v>16.27118644067798</v>
      </c>
      <c r="I18" s="10">
        <f t="shared" si="3"/>
        <v>62.363636363636367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111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112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15" customHeight="1" x14ac:dyDescent="0.25">
      <c r="A22" s="3" t="s">
        <v>17</v>
      </c>
      <c r="B22" s="15">
        <v>1183</v>
      </c>
      <c r="C22" s="15">
        <f>B22/B42*100</f>
        <v>0.32904435284235356</v>
      </c>
      <c r="D22" s="15">
        <v>2318</v>
      </c>
      <c r="E22" s="15">
        <f>D22/D42*100</f>
        <v>0.36223504334943962</v>
      </c>
      <c r="F22" s="15">
        <v>1361</v>
      </c>
      <c r="G22" s="10">
        <f>F22/F42*100</f>
        <v>0.38080475432357491</v>
      </c>
      <c r="H22" s="10">
        <f t="shared" si="2"/>
        <v>15.046491969568891</v>
      </c>
      <c r="I22" s="10">
        <f t="shared" si="3"/>
        <v>58.714408973252809</v>
      </c>
    </row>
    <row r="23" spans="1:9" ht="71.2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97.5" customHeight="1" x14ac:dyDescent="0.25">
      <c r="A24" s="3" t="s">
        <v>19</v>
      </c>
      <c r="B24" s="15">
        <v>3965</v>
      </c>
      <c r="C24" s="15">
        <f>B24/B42*100</f>
        <v>1.1028409628232729</v>
      </c>
      <c r="D24" s="15">
        <v>8476</v>
      </c>
      <c r="E24" s="15">
        <f>D24/D42*100</f>
        <v>1.3245488470361735</v>
      </c>
      <c r="F24" s="15">
        <v>6140</v>
      </c>
      <c r="G24" s="10">
        <f>F24/F42*100</f>
        <v>1.7179582597698382</v>
      </c>
      <c r="H24" s="10">
        <f t="shared" si="2"/>
        <v>54.854981084489282</v>
      </c>
      <c r="I24" s="10">
        <f t="shared" si="3"/>
        <v>72.43983010854177</v>
      </c>
    </row>
    <row r="25" spans="1:9" ht="51.75" customHeight="1" x14ac:dyDescent="0.25">
      <c r="A25" s="3" t="s">
        <v>20</v>
      </c>
      <c r="B25" s="15">
        <f>B26</f>
        <v>200</v>
      </c>
      <c r="C25" s="15">
        <f>B25/B42*100</f>
        <v>5.5628800142409736E-2</v>
      </c>
      <c r="D25" s="15">
        <f>D26</f>
        <v>231</v>
      </c>
      <c r="E25" s="15">
        <f>D25/D42*100</f>
        <v>3.6098487926540364E-2</v>
      </c>
      <c r="F25" s="15">
        <f>F26</f>
        <v>121</v>
      </c>
      <c r="G25" s="10">
        <f>F25/F42*100</f>
        <v>3.3855529223477274E-2</v>
      </c>
      <c r="H25" s="10"/>
      <c r="I25" s="10">
        <f t="shared" si="3"/>
        <v>52.380952380952387</v>
      </c>
    </row>
    <row r="26" spans="1:9" ht="26.25" customHeight="1" x14ac:dyDescent="0.25">
      <c r="A26" s="3" t="s">
        <v>21</v>
      </c>
      <c r="B26" s="15">
        <v>200</v>
      </c>
      <c r="C26" s="15">
        <f>B26/B42*100</f>
        <v>5.5628800142409736E-2</v>
      </c>
      <c r="D26" s="15">
        <v>231</v>
      </c>
      <c r="E26" s="15">
        <f>D26/D42*100</f>
        <v>3.6098487926540364E-2</v>
      </c>
      <c r="F26" s="15">
        <v>121</v>
      </c>
      <c r="G26" s="10">
        <f>F26/F42*100</f>
        <v>3.3855529223477274E-2</v>
      </c>
      <c r="H26" s="10"/>
      <c r="I26" s="10">
        <f t="shared" si="3"/>
        <v>52.380952380952387</v>
      </c>
    </row>
    <row r="27" spans="1:9" ht="64.5" customHeight="1" x14ac:dyDescent="0.25">
      <c r="A27" s="3" t="s">
        <v>22</v>
      </c>
      <c r="B27" s="15">
        <v>6860</v>
      </c>
      <c r="C27" s="15">
        <f>B27/B42*100</f>
        <v>1.9080678448846538</v>
      </c>
      <c r="D27" s="15">
        <v>13341</v>
      </c>
      <c r="E27" s="15">
        <f>D27/D42*100</f>
        <v>2.0848048806405841</v>
      </c>
      <c r="F27" s="15">
        <v>7389</v>
      </c>
      <c r="G27" s="10">
        <f>F27/F42*100</f>
        <v>2.0674256647295333</v>
      </c>
      <c r="H27" s="10">
        <f t="shared" si="2"/>
        <v>7.711370262390659</v>
      </c>
      <c r="I27" s="10">
        <f t="shared" si="3"/>
        <v>55.385653249381605</v>
      </c>
    </row>
    <row r="28" spans="1:9" ht="64.5" customHeight="1" x14ac:dyDescent="0.25">
      <c r="A28" s="3" t="s">
        <v>23</v>
      </c>
      <c r="B28" s="15">
        <v>2331</v>
      </c>
      <c r="C28" s="15">
        <f>B28/B42*100</f>
        <v>0.64835366565978536</v>
      </c>
      <c r="D28" s="15">
        <v>4683</v>
      </c>
      <c r="E28" s="15">
        <f>D28/D42*100</f>
        <v>0.73181480069259086</v>
      </c>
      <c r="F28" s="15">
        <v>3884</v>
      </c>
      <c r="G28" s="10">
        <f>F28/F42*100</f>
        <v>1.0867345082974025</v>
      </c>
      <c r="H28" s="10">
        <f t="shared" si="2"/>
        <v>66.623766623766642</v>
      </c>
      <c r="I28" s="10">
        <f t="shared" si="3"/>
        <v>82.938287422592367</v>
      </c>
    </row>
    <row r="29" spans="1:9" ht="26.25" customHeight="1" x14ac:dyDescent="0.25">
      <c r="A29" s="3" t="s">
        <v>24</v>
      </c>
      <c r="B29" s="15">
        <v>1410</v>
      </c>
      <c r="C29" s="15">
        <f>B29/B42*100</f>
        <v>0.3921830410039886</v>
      </c>
      <c r="D29" s="15">
        <v>986</v>
      </c>
      <c r="E29" s="15">
        <f>D29/D42*100</f>
        <v>0.15408272335744067</v>
      </c>
      <c r="F29" s="15">
        <v>414</v>
      </c>
      <c r="G29" s="10">
        <f>F29/F42*100</f>
        <v>0.11583627354148421</v>
      </c>
      <c r="H29" s="10">
        <f t="shared" si="2"/>
        <v>-70.638297872340431</v>
      </c>
      <c r="I29" s="10">
        <f t="shared" si="3"/>
        <v>41.987829614604458</v>
      </c>
    </row>
    <row r="30" spans="1:9" ht="39" customHeight="1" x14ac:dyDescent="0.25">
      <c r="A30" s="3" t="s">
        <v>25</v>
      </c>
      <c r="B30" s="15">
        <v>67</v>
      </c>
      <c r="C30" s="15">
        <f>B30/B42*100</f>
        <v>1.8635648047707259E-2</v>
      </c>
      <c r="D30" s="15">
        <v>120</v>
      </c>
      <c r="E30" s="15">
        <f>D30/D42*100</f>
        <v>1.8752461260540445E-2</v>
      </c>
      <c r="F30" s="15">
        <v>77</v>
      </c>
      <c r="G30" s="10">
        <f>F30/F42*100</f>
        <v>2.1544427687667355E-2</v>
      </c>
      <c r="H30" s="10">
        <f t="shared" si="2"/>
        <v>14.925373134328353</v>
      </c>
      <c r="I30" s="10">
        <f t="shared" si="3"/>
        <v>64.166666666666671</v>
      </c>
    </row>
    <row r="31" spans="1:9" ht="26.25" customHeight="1" x14ac:dyDescent="0.25">
      <c r="A31" s="3" t="s">
        <v>26</v>
      </c>
      <c r="B31" s="15">
        <f>B32+B39+B40+B41</f>
        <v>282701</v>
      </c>
      <c r="C31" s="15">
        <f>B31/B42*100</f>
        <v>78.631587145296862</v>
      </c>
      <c r="D31" s="15">
        <f>D32+D39+D40+D41</f>
        <v>489176</v>
      </c>
      <c r="E31" s="15">
        <f>D31/D42*100</f>
        <v>76.443783246551106</v>
      </c>
      <c r="F31" s="15">
        <f t="shared" ref="F31" si="4">F32+F39+F40+F41</f>
        <v>265788</v>
      </c>
      <c r="G31" s="10">
        <f>F31/F42*100</f>
        <v>74.366887613632869</v>
      </c>
      <c r="H31" s="10">
        <f t="shared" si="2"/>
        <v>-5.9826459757836119</v>
      </c>
      <c r="I31" s="10">
        <f t="shared" si="3"/>
        <v>54.3338185029519</v>
      </c>
    </row>
    <row r="32" spans="1:9" ht="15" customHeight="1" x14ac:dyDescent="0.25">
      <c r="A32" s="3" t="s">
        <v>27</v>
      </c>
      <c r="B32" s="15">
        <f>B33+B36+B37+B38</f>
        <v>282668</v>
      </c>
      <c r="C32" s="15">
        <f>B32/B42*100</f>
        <v>78.622408393273375</v>
      </c>
      <c r="D32" s="15">
        <f>D33+D36+D37+D38</f>
        <v>489160</v>
      </c>
      <c r="E32" s="15">
        <f>D32/D42*100</f>
        <v>76.441282918383038</v>
      </c>
      <c r="F32" s="15">
        <f t="shared" ref="F32" si="5">F33+F36+F37+F38</f>
        <v>265838</v>
      </c>
      <c r="G32" s="10">
        <f>F32/F42*100</f>
        <v>74.380877501741736</v>
      </c>
      <c r="H32" s="10">
        <f t="shared" si="2"/>
        <v>-5.9539813491445841</v>
      </c>
      <c r="I32" s="10">
        <f t="shared" si="3"/>
        <v>54.345817319486464</v>
      </c>
    </row>
    <row r="33" spans="1:9" ht="51.75" customHeight="1" x14ac:dyDescent="0.25">
      <c r="A33" s="3" t="s">
        <v>28</v>
      </c>
      <c r="B33" s="15">
        <f>B34+B35</f>
        <v>52128</v>
      </c>
      <c r="C33" s="15">
        <f>B33/B42*100</f>
        <v>14.49909046911767</v>
      </c>
      <c r="D33" s="15">
        <f>D34+D35</f>
        <v>69229</v>
      </c>
      <c r="E33" s="15">
        <f>D33/D42*100</f>
        <v>10.818451171716289</v>
      </c>
      <c r="F33" s="15">
        <f>F34+F35</f>
        <v>47673</v>
      </c>
      <c r="G33" s="10">
        <f>F33/F42*100</f>
        <v>13.338798716287867</v>
      </c>
      <c r="H33" s="10">
        <f t="shared" si="2"/>
        <v>-8.5462707182320372</v>
      </c>
      <c r="I33" s="10">
        <f t="shared" si="3"/>
        <v>68.862759826084442</v>
      </c>
    </row>
    <row r="34" spans="1:9" ht="39" customHeight="1" x14ac:dyDescent="0.25">
      <c r="A34" s="3" t="s">
        <v>29</v>
      </c>
      <c r="B34" s="15">
        <v>45999</v>
      </c>
      <c r="C34" s="15">
        <f>B34/B42*100</f>
        <v>12.794345888753526</v>
      </c>
      <c r="D34" s="15">
        <v>69229</v>
      </c>
      <c r="E34" s="15">
        <f>D34/D42*100</f>
        <v>10.818451171716289</v>
      </c>
      <c r="F34" s="15">
        <v>47673</v>
      </c>
      <c r="G34" s="10">
        <f>F34/F42*100</f>
        <v>13.338798716287867</v>
      </c>
      <c r="H34" s="10">
        <f t="shared" si="2"/>
        <v>3.6392095480336479</v>
      </c>
      <c r="I34" s="10">
        <f t="shared" si="3"/>
        <v>68.862759826084442</v>
      </c>
    </row>
    <row r="35" spans="1:9" ht="26.25" customHeight="1" x14ac:dyDescent="0.25">
      <c r="A35" s="27" t="s">
        <v>113</v>
      </c>
      <c r="B35" s="15">
        <v>6129</v>
      </c>
      <c r="C35" s="15">
        <f>B35/B42*100</f>
        <v>1.7047445803641461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114</v>
      </c>
      <c r="B36" s="15">
        <v>81406</v>
      </c>
      <c r="C36" s="15">
        <f>B36/B42*100</f>
        <v>22.64259052196503</v>
      </c>
      <c r="D36" s="15">
        <v>135831</v>
      </c>
      <c r="E36" s="15">
        <f>D36/D42*100</f>
        <v>21.226379712337245</v>
      </c>
      <c r="F36" s="15">
        <v>56616</v>
      </c>
      <c r="G36" s="10">
        <f>F36/F42*100</f>
        <v>15.841030103441234</v>
      </c>
      <c r="H36" s="10"/>
      <c r="I36" s="10">
        <f t="shared" si="3"/>
        <v>41.681206793736337</v>
      </c>
    </row>
    <row r="37" spans="1:9" ht="26.25" customHeight="1" x14ac:dyDescent="0.25">
      <c r="A37" s="18" t="s">
        <v>115</v>
      </c>
      <c r="B37" s="15">
        <v>139104</v>
      </c>
      <c r="C37" s="15">
        <f>B37/B42*100</f>
        <v>38.690943075048814</v>
      </c>
      <c r="D37" s="15">
        <v>272420</v>
      </c>
      <c r="E37" s="15">
        <f>D37/D42*100</f>
        <v>42.571212471636905</v>
      </c>
      <c r="F37" s="15">
        <v>154376</v>
      </c>
      <c r="G37" s="10">
        <f>F37/F42*100</f>
        <v>43.194059333913451</v>
      </c>
      <c r="H37" s="10">
        <f t="shared" si="2"/>
        <v>10.978835978835974</v>
      </c>
      <c r="I37" s="10">
        <f t="shared" si="3"/>
        <v>56.668379707804128</v>
      </c>
    </row>
    <row r="38" spans="1:9" ht="26.25" customHeight="1" x14ac:dyDescent="0.25">
      <c r="A38" s="3" t="s">
        <v>30</v>
      </c>
      <c r="B38" s="15">
        <v>10030</v>
      </c>
      <c r="C38" s="15">
        <f>B38/B42*100</f>
        <v>2.7897843271418479</v>
      </c>
      <c r="D38" s="15">
        <v>11680</v>
      </c>
      <c r="E38" s="15">
        <f>D38/D42*100</f>
        <v>1.8252395626926032</v>
      </c>
      <c r="F38" s="15">
        <v>7173</v>
      </c>
      <c r="G38" s="10">
        <f>F38/F42*100</f>
        <v>2.0069893480991938</v>
      </c>
      <c r="H38" s="10"/>
      <c r="I38" s="10"/>
    </row>
    <row r="39" spans="1:9" ht="37.5" customHeight="1" x14ac:dyDescent="0.25">
      <c r="A39" s="3" t="s">
        <v>31</v>
      </c>
      <c r="B39" s="15">
        <v>0</v>
      </c>
      <c r="C39" s="15">
        <f>B39/B42*100</f>
        <v>0</v>
      </c>
      <c r="D39" s="15">
        <v>57</v>
      </c>
      <c r="E39" s="15">
        <f>D39/D42*100</f>
        <v>8.9074190987567126E-3</v>
      </c>
      <c r="F39" s="15">
        <v>0</v>
      </c>
      <c r="G39" s="10">
        <f>F39/F42*100</f>
        <v>0</v>
      </c>
      <c r="H39" s="10"/>
      <c r="I39" s="10"/>
    </row>
    <row r="40" spans="1:9" ht="39" customHeight="1" x14ac:dyDescent="0.25">
      <c r="A40" s="3" t="s">
        <v>32</v>
      </c>
      <c r="B40" s="15">
        <v>70</v>
      </c>
      <c r="C40" s="15">
        <f>B40/B42*100</f>
        <v>1.9470080049843404E-2</v>
      </c>
      <c r="D40" s="15">
        <v>3</v>
      </c>
      <c r="E40" s="15">
        <f>D40/D42*100</f>
        <v>4.6881153151351118E-4</v>
      </c>
      <c r="F40" s="15">
        <v>3</v>
      </c>
      <c r="G40" s="10">
        <f>F40/F42*100</f>
        <v>8.3939328653249426E-4</v>
      </c>
      <c r="H40" s="10"/>
      <c r="I40" s="10"/>
    </row>
    <row r="41" spans="1:9" ht="39" customHeight="1" x14ac:dyDescent="0.25">
      <c r="A41" s="3" t="s">
        <v>33</v>
      </c>
      <c r="B41" s="15">
        <v>-37</v>
      </c>
      <c r="C41" s="15">
        <f>B41/B42*100</f>
        <v>-1.0291328026345799E-2</v>
      </c>
      <c r="D41" s="15">
        <v>-44</v>
      </c>
      <c r="E41" s="15">
        <f>D41/D42*100</f>
        <v>-6.8759024621981631E-3</v>
      </c>
      <c r="F41" s="15">
        <v>-53</v>
      </c>
      <c r="G41" s="10">
        <f>F41/F42*100</f>
        <v>-1.4829281395407399E-2</v>
      </c>
      <c r="H41" s="10">
        <f t="shared" si="2"/>
        <v>43.243243243243256</v>
      </c>
      <c r="I41" s="10">
        <f t="shared" si="3"/>
        <v>120.45454545454545</v>
      </c>
    </row>
    <row r="42" spans="1:9" ht="28.5" customHeight="1" x14ac:dyDescent="0.25">
      <c r="A42" s="12" t="s">
        <v>34</v>
      </c>
      <c r="B42" s="16">
        <f>B8+B31</f>
        <v>359526</v>
      </c>
      <c r="C42" s="16">
        <f t="shared" ref="C42:F42" si="6">C8+C31</f>
        <v>100</v>
      </c>
      <c r="D42" s="16">
        <f t="shared" si="6"/>
        <v>639916</v>
      </c>
      <c r="E42" s="16">
        <f t="shared" si="6"/>
        <v>100</v>
      </c>
      <c r="F42" s="16">
        <f t="shared" si="6"/>
        <v>357401</v>
      </c>
      <c r="G42" s="10">
        <f>G31+G8</f>
        <v>100</v>
      </c>
      <c r="H42" s="10">
        <f t="shared" si="2"/>
        <v>-0.59105600151309545</v>
      </c>
      <c r="I42" s="10">
        <f t="shared" si="3"/>
        <v>55.851236724820133</v>
      </c>
    </row>
    <row r="43" spans="1:9" ht="26.25" customHeight="1" x14ac:dyDescent="0.25">
      <c r="A43" s="3" t="s">
        <v>35</v>
      </c>
      <c r="B43" s="17">
        <f>SUM(B44:B49)</f>
        <v>32711.200000000001</v>
      </c>
      <c r="C43" s="9">
        <f>B43/B87*100</f>
        <v>9.209750208415393</v>
      </c>
      <c r="D43" s="17">
        <f>SUM(D44:D49)</f>
        <v>63724.2</v>
      </c>
      <c r="E43" s="9">
        <f>D43/D87*100</f>
        <v>9.6061772150524867</v>
      </c>
      <c r="F43" s="17">
        <f>SUM(F44:F49)</f>
        <v>30194.899999999998</v>
      </c>
      <c r="G43" s="9">
        <f>F43/F87*100</f>
        <v>8.8350406568294382</v>
      </c>
      <c r="H43" s="9">
        <f>F43/B43*100-100</f>
        <v>-7.692472303064406</v>
      </c>
      <c r="I43" s="10">
        <f t="shared" ref="I43:I63" si="7">F43/D43*100</f>
        <v>47.383725492042267</v>
      </c>
    </row>
    <row r="44" spans="1:9" ht="78" customHeight="1" x14ac:dyDescent="0.25">
      <c r="A44" s="3" t="s">
        <v>36</v>
      </c>
      <c r="B44" s="17">
        <v>147.19999999999999</v>
      </c>
      <c r="C44" s="9">
        <f>B44/B87*100</f>
        <v>4.1443763318947204E-2</v>
      </c>
      <c r="D44" s="17">
        <v>355.1</v>
      </c>
      <c r="E44" s="9">
        <f>D44/D87*100</f>
        <v>5.3529954539486377E-2</v>
      </c>
      <c r="F44" s="17">
        <v>135.1</v>
      </c>
      <c r="G44" s="9">
        <f>F44/F87*100</f>
        <v>3.9530317793324603E-2</v>
      </c>
      <c r="H44" s="9">
        <f>F44/B44*100-100</f>
        <v>-8.2201086956521721</v>
      </c>
      <c r="I44" s="10">
        <f t="shared" si="7"/>
        <v>38.045620951844548</v>
      </c>
    </row>
    <row r="45" spans="1:9" ht="111.75" customHeight="1" x14ac:dyDescent="0.25">
      <c r="A45" s="3" t="s">
        <v>37</v>
      </c>
      <c r="B45" s="17">
        <v>10914.6</v>
      </c>
      <c r="C45" s="9">
        <f>B45/B87*100</f>
        <v>3.0729762168544918</v>
      </c>
      <c r="D45" s="17">
        <v>20731.099999999999</v>
      </c>
      <c r="E45" s="9">
        <f>D45/D87*100</f>
        <v>3.1251333161181241</v>
      </c>
      <c r="F45" s="17">
        <v>9708.9</v>
      </c>
      <c r="G45" s="9">
        <f>F45/F87*100</f>
        <v>2.8408282932909641</v>
      </c>
      <c r="H45" s="9">
        <f>F45/B45*100-100</f>
        <v>-11.04667143092739</v>
      </c>
      <c r="I45" s="10">
        <f t="shared" si="7"/>
        <v>46.832536623719925</v>
      </c>
    </row>
    <row r="46" spans="1:9" ht="15" customHeight="1" x14ac:dyDescent="0.25">
      <c r="A46" s="3" t="s">
        <v>38</v>
      </c>
      <c r="B46" s="17">
        <v>14.6</v>
      </c>
      <c r="C46" s="9">
        <f>B46/B87*100</f>
        <v>4.110590655276013E-3</v>
      </c>
      <c r="D46" s="17">
        <v>0.3</v>
      </c>
      <c r="E46" s="9">
        <f>D46/D87*100</f>
        <v>4.5223842190498205E-5</v>
      </c>
      <c r="F46" s="17">
        <v>0.3</v>
      </c>
      <c r="G46" s="9">
        <f>F46/F87*100</f>
        <v>8.7780128334547609E-5</v>
      </c>
      <c r="H46" s="9">
        <f t="shared" ref="H46:H48" si="8">F46/B46*100-100</f>
        <v>-97.945205479452056</v>
      </c>
      <c r="I46" s="10">
        <f t="shared" si="7"/>
        <v>100</v>
      </c>
    </row>
    <row r="47" spans="1:9" ht="64.5" customHeight="1" x14ac:dyDescent="0.25">
      <c r="A47" s="3" t="s">
        <v>39</v>
      </c>
      <c r="B47" s="17">
        <v>3792.2</v>
      </c>
      <c r="C47" s="9">
        <f>B47/B87*100</f>
        <v>1.0676836906121712</v>
      </c>
      <c r="D47" s="17">
        <v>7612.8</v>
      </c>
      <c r="E47" s="9">
        <f>D47/D87*100</f>
        <v>1.1476002194260826</v>
      </c>
      <c r="F47" s="17">
        <v>3667</v>
      </c>
      <c r="G47" s="9">
        <f>F47/F87*100</f>
        <v>1.0729657686759537</v>
      </c>
      <c r="H47" s="9">
        <f t="shared" si="8"/>
        <v>-3.3015136332471826</v>
      </c>
      <c r="I47" s="10">
        <f t="shared" si="7"/>
        <v>48.168873476250525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1.5074614063499402E-2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17842.599999999999</v>
      </c>
      <c r="C49" s="9">
        <f>B49/B87*100</f>
        <v>5.0235359469745067</v>
      </c>
      <c r="D49" s="17">
        <v>34924.9</v>
      </c>
      <c r="E49" s="9">
        <f>D49/D87*100</f>
        <v>5.264793887063103</v>
      </c>
      <c r="F49" s="17">
        <v>16683.599999999999</v>
      </c>
      <c r="G49" s="9">
        <f>F49/F87*100</f>
        <v>4.881628496940861</v>
      </c>
      <c r="H49" s="9">
        <f>F49/B49*100-100</f>
        <v>-6.4956900900093046</v>
      </c>
      <c r="I49" s="10">
        <f t="shared" si="7"/>
        <v>47.769929190921083</v>
      </c>
    </row>
    <row r="50" spans="1:9" ht="15" customHeight="1" x14ac:dyDescent="0.25">
      <c r="A50" s="3" t="s">
        <v>42</v>
      </c>
      <c r="B50" s="17">
        <f>B51</f>
        <v>981.3</v>
      </c>
      <c r="C50" s="9">
        <f>B50/B87*100</f>
        <v>0.27628237054947619</v>
      </c>
      <c r="D50" s="17">
        <f>D51</f>
        <v>1583.6</v>
      </c>
      <c r="E50" s="9">
        <f>D50/D87*100</f>
        <v>0.23872158830957652</v>
      </c>
      <c r="F50" s="17">
        <f>F51</f>
        <v>1187.7</v>
      </c>
      <c r="G50" s="9">
        <f>F50/F87*100</f>
        <v>0.34752152807647396</v>
      </c>
      <c r="H50" s="9">
        <f>F50/B50*100-100</f>
        <v>21.033323142769802</v>
      </c>
      <c r="I50" s="10">
        <f t="shared" si="7"/>
        <v>75.000000000000014</v>
      </c>
    </row>
    <row r="51" spans="1:9" ht="26.25" customHeight="1" x14ac:dyDescent="0.25">
      <c r="A51" s="3" t="s">
        <v>43</v>
      </c>
      <c r="B51" s="17">
        <v>981.3</v>
      </c>
      <c r="C51" s="9">
        <f>B51/B87*100</f>
        <v>0.27628237054947619</v>
      </c>
      <c r="D51" s="17">
        <v>1583.6</v>
      </c>
      <c r="E51" s="9">
        <f>D51/D87*100</f>
        <v>0.23872158830957652</v>
      </c>
      <c r="F51" s="17">
        <v>1187.7</v>
      </c>
      <c r="G51" s="9">
        <f>F51/F87*100</f>
        <v>0.34752152807647396</v>
      </c>
      <c r="H51" s="9">
        <f t="shared" ref="H51:H100" si="9">F51/B51*100-100</f>
        <v>21.033323142769802</v>
      </c>
      <c r="I51" s="10">
        <f t="shared" si="7"/>
        <v>75.000000000000014</v>
      </c>
    </row>
    <row r="52" spans="1:9" ht="51.75" customHeight="1" x14ac:dyDescent="0.25">
      <c r="A52" s="3" t="s">
        <v>44</v>
      </c>
      <c r="B52" s="17">
        <f>B53</f>
        <v>901.5</v>
      </c>
      <c r="C52" s="9">
        <f>B52/B87*100</f>
        <v>0.25381489559803605</v>
      </c>
      <c r="D52" s="17">
        <f>D53</f>
        <v>1775</v>
      </c>
      <c r="E52" s="9">
        <f>D52/D87*100</f>
        <v>0.26757439962711438</v>
      </c>
      <c r="F52" s="17">
        <f>F53</f>
        <v>538.70000000000005</v>
      </c>
      <c r="G52" s="9">
        <f>F52/F87*100</f>
        <v>0.15762385044606936</v>
      </c>
      <c r="H52" s="9">
        <f t="shared" si="9"/>
        <v>-40.244037714919578</v>
      </c>
      <c r="I52" s="10">
        <f t="shared" si="7"/>
        <v>30.349295774647889</v>
      </c>
    </row>
    <row r="53" spans="1:9" ht="66" customHeight="1" x14ac:dyDescent="0.25">
      <c r="A53" s="3" t="s">
        <v>103</v>
      </c>
      <c r="B53" s="17">
        <v>901.5</v>
      </c>
      <c r="C53" s="9">
        <f>B53/B87*100</f>
        <v>0.25381489559803605</v>
      </c>
      <c r="D53" s="17">
        <v>1775</v>
      </c>
      <c r="E53" s="9">
        <f>D53/D87*100</f>
        <v>0.26757439962711438</v>
      </c>
      <c r="F53" s="17">
        <v>538.70000000000005</v>
      </c>
      <c r="G53" s="9">
        <f>F53/F87*100</f>
        <v>0.15762385044606936</v>
      </c>
      <c r="H53" s="9">
        <f t="shared" si="9"/>
        <v>-40.244037714919578</v>
      </c>
      <c r="I53" s="10">
        <f t="shared" si="7"/>
        <v>30.349295774647889</v>
      </c>
    </row>
    <row r="54" spans="1:9" ht="26.25" customHeight="1" x14ac:dyDescent="0.25">
      <c r="A54" s="3" t="s">
        <v>45</v>
      </c>
      <c r="B54" s="17">
        <f>SUM(B55:B58)</f>
        <v>7473.7</v>
      </c>
      <c r="C54" s="9">
        <f>B54/B87*100</f>
        <v>2.1042000945435855</v>
      </c>
      <c r="D54" s="17">
        <f>SUM(D55:D58)</f>
        <v>15262.2</v>
      </c>
      <c r="E54" s="9">
        <f>D54/D87*100</f>
        <v>2.3007177475994056</v>
      </c>
      <c r="F54" s="17">
        <f>SUM(F55:F58)</f>
        <v>1225.9000000000001</v>
      </c>
      <c r="G54" s="9">
        <f>F54/F87*100</f>
        <v>0.35869886441773974</v>
      </c>
      <c r="H54" s="9">
        <f t="shared" si="9"/>
        <v>-83.597147329970426</v>
      </c>
      <c r="I54" s="10">
        <f t="shared" si="7"/>
        <v>8.0322627144186303</v>
      </c>
    </row>
    <row r="55" spans="1:9" ht="26.25" customHeight="1" x14ac:dyDescent="0.25">
      <c r="A55" s="3" t="s">
        <v>46</v>
      </c>
      <c r="B55" s="17">
        <v>1264</v>
      </c>
      <c r="C55" s="9">
        <f>B55/B87*100</f>
        <v>0.3558757937170467</v>
      </c>
      <c r="D55" s="17">
        <v>1196</v>
      </c>
      <c r="E55" s="9">
        <f>D55/D87*100</f>
        <v>0.18029238419945284</v>
      </c>
      <c r="F55" s="17">
        <v>61</v>
      </c>
      <c r="G55" s="9">
        <f>F55/F87*100</f>
        <v>1.7848626094691348E-2</v>
      </c>
      <c r="H55" s="9">
        <f t="shared" si="9"/>
        <v>-95.174050632911388</v>
      </c>
      <c r="I55" s="10">
        <f t="shared" si="7"/>
        <v>5.1003344481605355</v>
      </c>
    </row>
    <row r="56" spans="1:9" ht="26.25" customHeight="1" x14ac:dyDescent="0.25">
      <c r="A56" s="18" t="s">
        <v>47</v>
      </c>
      <c r="B56" s="17">
        <v>0</v>
      </c>
      <c r="C56" s="9">
        <f>B56/B87*100</f>
        <v>0</v>
      </c>
      <c r="D56" s="17">
        <v>350</v>
      </c>
      <c r="E56" s="9">
        <f>D56/D87*100</f>
        <v>5.2761149222247901E-2</v>
      </c>
      <c r="F56" s="17">
        <v>0</v>
      </c>
      <c r="G56" s="9">
        <f>F56/F87*100</f>
        <v>0</v>
      </c>
      <c r="H56" s="9" t="e">
        <f t="shared" si="9"/>
        <v>#DIV/0!</v>
      </c>
      <c r="I56" s="10">
        <f t="shared" si="7"/>
        <v>0</v>
      </c>
    </row>
    <row r="57" spans="1:9" ht="26.25" customHeight="1" x14ac:dyDescent="0.25">
      <c r="A57" s="3" t="s">
        <v>48</v>
      </c>
      <c r="B57" s="17">
        <v>1631.5</v>
      </c>
      <c r="C57" s="9">
        <f>B57/B87*100</f>
        <v>0.45934442836183681</v>
      </c>
      <c r="D57" s="17">
        <v>12204.2</v>
      </c>
      <c r="E57" s="9">
        <f>D57/D87*100</f>
        <v>1.8397360495375941</v>
      </c>
      <c r="F57" s="17">
        <v>895.2</v>
      </c>
      <c r="G57" s="9">
        <f>F57/F87*100</f>
        <v>0.26193590295029007</v>
      </c>
      <c r="H57" s="9">
        <f t="shared" si="9"/>
        <v>-45.130248237817959</v>
      </c>
      <c r="I57" s="10">
        <f t="shared" si="7"/>
        <v>7.335179692237098</v>
      </c>
    </row>
    <row r="58" spans="1:9" ht="26.25" customHeight="1" x14ac:dyDescent="0.25">
      <c r="A58" s="3" t="s">
        <v>49</v>
      </c>
      <c r="B58" s="17">
        <v>4578.2</v>
      </c>
      <c r="C58" s="9">
        <f>B58/B87*100</f>
        <v>1.2889798724647017</v>
      </c>
      <c r="D58" s="17">
        <v>1512</v>
      </c>
      <c r="E58" s="9">
        <f>D58/D87*100</f>
        <v>0.22792816464011095</v>
      </c>
      <c r="F58" s="17">
        <v>269.7</v>
      </c>
      <c r="G58" s="9">
        <f>F58/F87*100</f>
        <v>7.8914335372758299E-2</v>
      </c>
      <c r="H58" s="9">
        <f t="shared" si="9"/>
        <v>-94.109038486741511</v>
      </c>
      <c r="I58" s="10">
        <f t="shared" si="7"/>
        <v>17.837301587301589</v>
      </c>
    </row>
    <row r="59" spans="1:9" ht="26.25" customHeight="1" x14ac:dyDescent="0.25">
      <c r="A59" s="3" t="s">
        <v>50</v>
      </c>
      <c r="B59" s="17">
        <f>SUM(B60:B62)</f>
        <v>2628.4</v>
      </c>
      <c r="C59" s="9">
        <f>B59/B87*100</f>
        <v>0.74001893687174491</v>
      </c>
      <c r="D59" s="17">
        <f>SUM(D60:D62)</f>
        <v>4571.1000000000004</v>
      </c>
      <c r="E59" s="9">
        <f>D59/D87*100</f>
        <v>0.68907568345662118</v>
      </c>
      <c r="F59" s="17">
        <f>SUM(F60:F62)</f>
        <v>1230.5999999999999</v>
      </c>
      <c r="G59" s="9">
        <f>F59/F87*100</f>
        <v>0.36007408642831429</v>
      </c>
      <c r="H59" s="9">
        <f t="shared" si="9"/>
        <v>-53.180642215796688</v>
      </c>
      <c r="I59" s="10">
        <f t="shared" si="7"/>
        <v>26.921309969154027</v>
      </c>
    </row>
    <row r="60" spans="1:9" ht="15" customHeight="1" x14ac:dyDescent="0.25">
      <c r="A60" s="3" t="s">
        <v>51</v>
      </c>
      <c r="B60" s="17">
        <v>2063.4</v>
      </c>
      <c r="C60" s="9">
        <f>B60/B87*100</f>
        <v>0.58094470945866628</v>
      </c>
      <c r="D60" s="17">
        <v>2187</v>
      </c>
      <c r="E60" s="9">
        <f>D60/D87*100</f>
        <v>0.32968180956873194</v>
      </c>
      <c r="F60" s="17">
        <v>879.3</v>
      </c>
      <c r="G60" s="9">
        <f>F60/F87*100</f>
        <v>0.25728355614855902</v>
      </c>
      <c r="H60" s="9">
        <f t="shared" si="9"/>
        <v>-57.385867984879333</v>
      </c>
      <c r="I60" s="10">
        <f t="shared" si="7"/>
        <v>40.205761316872426</v>
      </c>
    </row>
    <row r="61" spans="1:9" ht="15" customHeight="1" x14ac:dyDescent="0.25">
      <c r="A61" s="3" t="s">
        <v>52</v>
      </c>
      <c r="B61" s="17">
        <v>0</v>
      </c>
      <c r="C61" s="9">
        <f>B61/B87*100</f>
        <v>0</v>
      </c>
      <c r="D61" s="17">
        <v>1140</v>
      </c>
      <c r="E61" s="9">
        <f>D61/D87*100</f>
        <v>0.17185060032389318</v>
      </c>
      <c r="F61" s="17">
        <v>75</v>
      </c>
      <c r="G61" s="9">
        <f>F61/F87*100</f>
        <v>2.1945032083636903E-2</v>
      </c>
      <c r="H61" s="9" t="e">
        <f t="shared" si="9"/>
        <v>#DIV/0!</v>
      </c>
      <c r="I61" s="10">
        <f t="shared" si="7"/>
        <v>6.5789473684210522</v>
      </c>
    </row>
    <row r="62" spans="1:9" ht="15" customHeight="1" x14ac:dyDescent="0.25">
      <c r="A62" s="3" t="s">
        <v>53</v>
      </c>
      <c r="B62" s="17">
        <v>565</v>
      </c>
      <c r="C62" s="9">
        <f>B62/B87*100</f>
        <v>0.15907422741307861</v>
      </c>
      <c r="D62" s="17">
        <v>1244.0999999999999</v>
      </c>
      <c r="E62" s="9">
        <f>D62/D87*100</f>
        <v>0.18754327356399605</v>
      </c>
      <c r="F62" s="17">
        <v>276.3</v>
      </c>
      <c r="G62" s="9">
        <f>F62/F87*100</f>
        <v>8.0845498196118346E-2</v>
      </c>
      <c r="H62" s="9">
        <f t="shared" si="9"/>
        <v>-51.097345132743364</v>
      </c>
      <c r="I62" s="10">
        <f t="shared" si="7"/>
        <v>22.208825657101521</v>
      </c>
    </row>
    <row r="63" spans="1:9" ht="15" customHeight="1" x14ac:dyDescent="0.25">
      <c r="A63" s="3" t="s">
        <v>54</v>
      </c>
      <c r="B63" s="17">
        <f>SUM(B64:B69)</f>
        <v>278013.89999999997</v>
      </c>
      <c r="C63" s="9">
        <f>B63/B87*100</f>
        <v>78.274064340879463</v>
      </c>
      <c r="D63" s="17">
        <f>SUM(D64:D69)</f>
        <v>498583.6</v>
      </c>
      <c r="E63" s="9">
        <f>D63/D87*100</f>
        <v>75.159553483901604</v>
      </c>
      <c r="F63" s="17">
        <f>SUM(F64:F69)</f>
        <v>266179.40000000002</v>
      </c>
      <c r="G63" s="9">
        <f>F63/F87*100</f>
        <v>77.884206306709615</v>
      </c>
      <c r="H63" s="9">
        <f t="shared" si="9"/>
        <v>-4.2568015484117723</v>
      </c>
      <c r="I63" s="10">
        <f t="shared" si="7"/>
        <v>53.387115019427043</v>
      </c>
    </row>
    <row r="64" spans="1:9" ht="15" customHeight="1" x14ac:dyDescent="0.25">
      <c r="A64" s="3" t="s">
        <v>55</v>
      </c>
      <c r="B64" s="17">
        <v>76564.3</v>
      </c>
      <c r="C64" s="9">
        <f>B64/B87*100</f>
        <v>21.556472336147216</v>
      </c>
      <c r="D64" s="17">
        <v>148832</v>
      </c>
      <c r="E64" s="9">
        <f>D64/D87*100</f>
        <v>22.435849602987428</v>
      </c>
      <c r="F64" s="17">
        <v>78074.600000000006</v>
      </c>
      <c r="G64" s="9">
        <f>F64/F87*100</f>
        <v>22.844661358894903</v>
      </c>
      <c r="H64" s="9">
        <f t="shared" si="9"/>
        <v>1.9725903586919742</v>
      </c>
      <c r="I64" s="10">
        <f t="shared" ref="I64:I100" si="10">F64/D64*100</f>
        <v>52.458207912276933</v>
      </c>
    </row>
    <row r="65" spans="1:9" ht="15" customHeight="1" x14ac:dyDescent="0.25">
      <c r="A65" s="3" t="s">
        <v>56</v>
      </c>
      <c r="B65" s="17">
        <v>178550.5</v>
      </c>
      <c r="C65" s="9">
        <f>B65/B87*100</f>
        <v>50.270412109236986</v>
      </c>
      <c r="D65" s="17">
        <v>315531.59999999998</v>
      </c>
      <c r="E65" s="9">
        <f>D65/D87*100</f>
        <v>47.565170948384676</v>
      </c>
      <c r="F65" s="17">
        <v>167179.79999999999</v>
      </c>
      <c r="G65" s="9">
        <f>F65/F87*100</f>
        <v>48.916880996480003</v>
      </c>
      <c r="H65" s="9">
        <f t="shared" si="9"/>
        <v>-6.3683383692568896</v>
      </c>
      <c r="I65" s="10">
        <f t="shared" si="10"/>
        <v>52.983536355788139</v>
      </c>
    </row>
    <row r="66" spans="1:9" ht="26.25" customHeight="1" x14ac:dyDescent="0.25">
      <c r="A66" s="3" t="s">
        <v>57</v>
      </c>
      <c r="B66" s="17">
        <v>21599.4</v>
      </c>
      <c r="C66" s="9">
        <f>B66/B87*100</f>
        <v>6.0812528629841598</v>
      </c>
      <c r="D66" s="17">
        <v>32405</v>
      </c>
      <c r="E66" s="9">
        <f>D66/D87*100</f>
        <v>4.8849286872769815</v>
      </c>
      <c r="F66" s="17">
        <v>19529.400000000001</v>
      </c>
      <c r="G66" s="9">
        <f>F66/F87*100</f>
        <v>5.7143107943223814</v>
      </c>
      <c r="H66" s="9">
        <f t="shared" si="9"/>
        <v>-9.5835995444317916</v>
      </c>
      <c r="I66" s="10">
        <f t="shared" si="10"/>
        <v>60.266625520752967</v>
      </c>
    </row>
    <row r="67" spans="1:9" ht="36.75" customHeight="1" x14ac:dyDescent="0.25">
      <c r="A67" s="3" t="s">
        <v>58</v>
      </c>
      <c r="B67" s="17">
        <v>17.600000000000001</v>
      </c>
      <c r="C67" s="9">
        <f>B67/B87*100</f>
        <v>4.9552325707436879E-3</v>
      </c>
      <c r="D67" s="17">
        <v>310</v>
      </c>
      <c r="E67" s="9">
        <f>D67/D87*100</f>
        <v>4.6731303596848149E-2</v>
      </c>
      <c r="F67" s="17">
        <v>83.9</v>
      </c>
      <c r="G67" s="9">
        <f>F67/F87*100</f>
        <v>2.4549175890895149E-2</v>
      </c>
      <c r="H67" s="9">
        <f t="shared" si="9"/>
        <v>376.70454545454544</v>
      </c>
      <c r="I67" s="10">
        <f t="shared" si="10"/>
        <v>27.064516129032263</v>
      </c>
    </row>
    <row r="68" spans="1:9" ht="15" customHeight="1" x14ac:dyDescent="0.25">
      <c r="A68" s="3" t="s">
        <v>59</v>
      </c>
      <c r="B68" s="17">
        <v>1282.0999999999999</v>
      </c>
      <c r="C68" s="9">
        <f>B68/B87*100</f>
        <v>0.36097179994036827</v>
      </c>
      <c r="D68" s="17">
        <v>170</v>
      </c>
      <c r="E68" s="9">
        <f>D68/D87*100</f>
        <v>2.5626843907948983E-2</v>
      </c>
      <c r="F68" s="17">
        <v>69.7</v>
      </c>
      <c r="G68" s="9">
        <f>F68/F87*100</f>
        <v>2.0394249816393227E-2</v>
      </c>
      <c r="H68" s="9">
        <f t="shared" si="9"/>
        <v>-94.563606582949845</v>
      </c>
      <c r="I68" s="10">
        <f t="shared" si="10"/>
        <v>41</v>
      </c>
    </row>
    <row r="69" spans="1:9" ht="26.25" customHeight="1" x14ac:dyDescent="0.25">
      <c r="A69" s="3" t="s">
        <v>60</v>
      </c>
      <c r="B69" s="17">
        <v>0</v>
      </c>
      <c r="C69" s="9">
        <f>B69/B87*100</f>
        <v>0</v>
      </c>
      <c r="D69" s="17">
        <v>1335</v>
      </c>
      <c r="E69" s="9">
        <f>D69/D87*100</f>
        <v>0.20124609774771701</v>
      </c>
      <c r="F69" s="17">
        <v>1242</v>
      </c>
      <c r="G69" s="9">
        <f>F69/F87*100</f>
        <v>0.36340973130502713</v>
      </c>
      <c r="H69" s="9" t="e">
        <f t="shared" si="9"/>
        <v>#DIV/0!</v>
      </c>
      <c r="I69" s="10">
        <f t="shared" si="10"/>
        <v>93.033707865168537</v>
      </c>
    </row>
    <row r="70" spans="1:9" ht="26.25" customHeight="1" x14ac:dyDescent="0.25">
      <c r="A70" s="3" t="s">
        <v>61</v>
      </c>
      <c r="B70" s="17">
        <f>B71</f>
        <v>7604.9</v>
      </c>
      <c r="C70" s="9">
        <f>B70/B87*100</f>
        <v>2.141139100980038</v>
      </c>
      <c r="D70" s="17">
        <f>D71</f>
        <v>14810.6</v>
      </c>
      <c r="E70" s="9">
        <f>D70/D87*100</f>
        <v>2.2326407904886425</v>
      </c>
      <c r="F70" s="17">
        <f>F71</f>
        <v>7879.9</v>
      </c>
      <c r="G70" s="9">
        <f>F70/F87*100</f>
        <v>2.3056621108780058</v>
      </c>
      <c r="H70" s="9">
        <f t="shared" si="9"/>
        <v>3.6160896264250795</v>
      </c>
      <c r="I70" s="10">
        <f t="shared" si="10"/>
        <v>53.20446166934493</v>
      </c>
    </row>
    <row r="71" spans="1:9" ht="15" customHeight="1" x14ac:dyDescent="0.25">
      <c r="A71" s="3" t="s">
        <v>62</v>
      </c>
      <c r="B71" s="17">
        <v>7604.9</v>
      </c>
      <c r="C71" s="9">
        <f>B71/B87*100</f>
        <v>2.141139100980038</v>
      </c>
      <c r="D71" s="17">
        <v>14810.6</v>
      </c>
      <c r="E71" s="9">
        <f>D71/D87*100</f>
        <v>2.2326407904886425</v>
      </c>
      <c r="F71" s="17">
        <v>7879.9</v>
      </c>
      <c r="G71" s="9">
        <f>F71/F87*100</f>
        <v>2.3056621108780058</v>
      </c>
      <c r="H71" s="9">
        <f t="shared" si="9"/>
        <v>3.6160896264250795</v>
      </c>
      <c r="I71" s="10">
        <f t="shared" si="10"/>
        <v>53.20446166934493</v>
      </c>
    </row>
    <row r="72" spans="1:9" ht="15" customHeight="1" x14ac:dyDescent="0.25">
      <c r="A72" s="3" t="s">
        <v>63</v>
      </c>
      <c r="B72" s="17">
        <f>SUM(B73:B76)</f>
        <v>13092.800000000001</v>
      </c>
      <c r="C72" s="9">
        <f>B72/B87*100</f>
        <v>3.6862425569450545</v>
      </c>
      <c r="D72" s="17">
        <f>SUM(D73:D76)</f>
        <v>34071.1</v>
      </c>
      <c r="E72" s="9">
        <f>D72/D87*100</f>
        <v>5.1360868321889441</v>
      </c>
      <c r="F72" s="17">
        <f>SUM(F73:F76)</f>
        <v>20268.699999999997</v>
      </c>
      <c r="G72" s="9">
        <f>F72/F87*100</f>
        <v>5.9306302905814832</v>
      </c>
      <c r="H72" s="9">
        <f t="shared" si="9"/>
        <v>54.807986068678929</v>
      </c>
      <c r="I72" s="10">
        <f t="shared" si="10"/>
        <v>59.489420652693916</v>
      </c>
    </row>
    <row r="73" spans="1:9" ht="15" customHeight="1" x14ac:dyDescent="0.25">
      <c r="A73" s="3" t="s">
        <v>64</v>
      </c>
      <c r="B73" s="17">
        <v>1304</v>
      </c>
      <c r="C73" s="9">
        <f>B73/B87*100</f>
        <v>0.36713768592328233</v>
      </c>
      <c r="D73" s="17">
        <v>2400</v>
      </c>
      <c r="E73" s="9">
        <f>D73/D87*100</f>
        <v>0.36179073752398566</v>
      </c>
      <c r="F73" s="17">
        <v>1274.7</v>
      </c>
      <c r="G73" s="9">
        <f>F73/F87*100</f>
        <v>0.3729777652934928</v>
      </c>
      <c r="H73" s="9">
        <f t="shared" si="9"/>
        <v>-2.24693251533742</v>
      </c>
      <c r="I73" s="10">
        <f t="shared" si="10"/>
        <v>53.112500000000004</v>
      </c>
    </row>
    <row r="74" spans="1:9" ht="26.25" customHeight="1" x14ac:dyDescent="0.25">
      <c r="A74" s="3" t="s">
        <v>65</v>
      </c>
      <c r="B74" s="17">
        <v>5544.5</v>
      </c>
      <c r="C74" s="9">
        <f>B74/B87*100</f>
        <v>1.5610390334368396</v>
      </c>
      <c r="D74" s="17">
        <v>18378.2</v>
      </c>
      <c r="E74" s="9">
        <f>D74/D87*100</f>
        <v>2.7704427218180472</v>
      </c>
      <c r="F74" s="17">
        <v>12461.8</v>
      </c>
      <c r="G74" s="9">
        <f>F74/F87*100</f>
        <v>3.6463280109315508</v>
      </c>
      <c r="H74" s="9">
        <f t="shared" si="9"/>
        <v>124.75967174677609</v>
      </c>
      <c r="I74" s="10">
        <f t="shared" si="10"/>
        <v>67.807511072901576</v>
      </c>
    </row>
    <row r="75" spans="1:9" ht="15" customHeight="1" x14ac:dyDescent="0.25">
      <c r="A75" s="3" t="s">
        <v>66</v>
      </c>
      <c r="B75" s="17">
        <v>5809.7</v>
      </c>
      <c r="C75" s="9">
        <f>B75/B87*100</f>
        <v>1.635705378764182</v>
      </c>
      <c r="D75" s="17">
        <v>12058.2</v>
      </c>
      <c r="E75" s="9">
        <f>D75/D87*100</f>
        <v>1.8177271130048849</v>
      </c>
      <c r="F75" s="17">
        <v>5824.6</v>
      </c>
      <c r="G75" s="9">
        <f>F75/F87*100</f>
        <v>1.7042804516580201</v>
      </c>
      <c r="H75" s="9">
        <f t="shared" si="9"/>
        <v>0.25646763171937437</v>
      </c>
      <c r="I75" s="10">
        <f t="shared" si="10"/>
        <v>48.304058648886233</v>
      </c>
    </row>
    <row r="76" spans="1:9" ht="26.25" customHeight="1" x14ac:dyDescent="0.25">
      <c r="A76" s="3" t="s">
        <v>67</v>
      </c>
      <c r="B76" s="17">
        <v>434.6</v>
      </c>
      <c r="C76" s="9">
        <f>B76/B87*100</f>
        <v>0.12236045882075039</v>
      </c>
      <c r="D76" s="17">
        <v>1234.7</v>
      </c>
      <c r="E76" s="9">
        <f>D76/D87*100</f>
        <v>0.18612625984202713</v>
      </c>
      <c r="F76" s="17">
        <v>707.6</v>
      </c>
      <c r="G76" s="9">
        <f>F76/F87*100</f>
        <v>0.20704406269841966</v>
      </c>
      <c r="H76" s="9">
        <f t="shared" si="9"/>
        <v>62.816382880809925</v>
      </c>
      <c r="I76" s="10">
        <f t="shared" si="10"/>
        <v>57.309467886936091</v>
      </c>
    </row>
    <row r="77" spans="1:9" ht="26.25" customHeight="1" x14ac:dyDescent="0.25">
      <c r="A77" s="3" t="s">
        <v>68</v>
      </c>
      <c r="B77" s="17">
        <f>SUM(B78:B79)</f>
        <v>559.5</v>
      </c>
      <c r="C77" s="9">
        <f>B77/B87*100</f>
        <v>0.1575257172347212</v>
      </c>
      <c r="D77" s="17">
        <f>SUM(D78:D79)</f>
        <v>7208.4</v>
      </c>
      <c r="E77" s="9">
        <f>D77/D87*100</f>
        <v>1.0866384801532907</v>
      </c>
      <c r="F77" s="17">
        <f>SUM(F78:F79)</f>
        <v>4724.3999999999996</v>
      </c>
      <c r="G77" s="9">
        <f>F77/F87*100</f>
        <v>1.3823614610124557</v>
      </c>
      <c r="H77" s="9">
        <f t="shared" si="9"/>
        <v>744.3967828418231</v>
      </c>
      <c r="I77" s="10">
        <f t="shared" si="10"/>
        <v>65.540203096387557</v>
      </c>
    </row>
    <row r="78" spans="1:9" ht="15" customHeight="1" x14ac:dyDescent="0.25">
      <c r="A78" s="3" t="s">
        <v>69</v>
      </c>
      <c r="B78" s="17">
        <v>559.5</v>
      </c>
      <c r="C78" s="9">
        <f>B78/B87*100</f>
        <v>0.1575257172347212</v>
      </c>
      <c r="D78" s="17">
        <v>300</v>
      </c>
      <c r="E78" s="9">
        <f t="shared" ref="E78:G78" si="11">D78/D87*100</f>
        <v>4.5223842190498208E-2</v>
      </c>
      <c r="F78" s="17">
        <v>277.5</v>
      </c>
      <c r="G78" s="9">
        <f t="shared" si="11"/>
        <v>8.1196618709456547E-2</v>
      </c>
      <c r="H78" s="9">
        <f t="shared" si="9"/>
        <v>-50.402144772117964</v>
      </c>
      <c r="I78" s="10">
        <f t="shared" si="10"/>
        <v>92.5</v>
      </c>
    </row>
    <row r="79" spans="1:9" ht="15" customHeight="1" x14ac:dyDescent="0.25">
      <c r="A79" s="3" t="s">
        <v>70</v>
      </c>
      <c r="B79" s="17">
        <v>0</v>
      </c>
      <c r="C79" s="9">
        <f>B79/B87*100</f>
        <v>0</v>
      </c>
      <c r="D79" s="17">
        <v>6908.4</v>
      </c>
      <c r="E79" s="9">
        <f t="shared" ref="E79:G79" si="12">D79/D87*100</f>
        <v>1.0414146379627924</v>
      </c>
      <c r="F79" s="17">
        <v>4446.8999999999996</v>
      </c>
      <c r="G79" s="9">
        <f t="shared" si="12"/>
        <v>1.3011648423029991</v>
      </c>
      <c r="H79" s="9" t="e">
        <f t="shared" si="9"/>
        <v>#DIV/0!</v>
      </c>
      <c r="I79" s="10">
        <f t="shared" si="10"/>
        <v>64.369463262115673</v>
      </c>
    </row>
    <row r="80" spans="1:9" ht="26.25" customHeight="1" x14ac:dyDescent="0.25">
      <c r="A80" s="3" t="s">
        <v>71</v>
      </c>
      <c r="B80" s="17">
        <f>B81</f>
        <v>385.2</v>
      </c>
      <c r="C80" s="9">
        <f>B80/B87*100</f>
        <v>0.10845202194604935</v>
      </c>
      <c r="D80" s="17">
        <f>D81</f>
        <v>1176.9000000000001</v>
      </c>
      <c r="E80" s="9">
        <f t="shared" ref="E80:G80" si="13">D80/D87*100</f>
        <v>0.17741313291332447</v>
      </c>
      <c r="F80" s="17">
        <f>F81</f>
        <v>675.7</v>
      </c>
      <c r="G80" s="9">
        <f t="shared" si="13"/>
        <v>0.19771010905217942</v>
      </c>
      <c r="H80" s="9">
        <f t="shared" si="9"/>
        <v>75.415368639667719</v>
      </c>
      <c r="I80" s="10">
        <f t="shared" si="10"/>
        <v>57.413544056419411</v>
      </c>
    </row>
    <row r="81" spans="1:9" ht="26.25" customHeight="1" x14ac:dyDescent="0.25">
      <c r="A81" s="3" t="s">
        <v>72</v>
      </c>
      <c r="B81" s="17">
        <v>385.2</v>
      </c>
      <c r="C81" s="9">
        <f>B81/B87*100</f>
        <v>0.10845202194604935</v>
      </c>
      <c r="D81" s="17">
        <v>1176.9000000000001</v>
      </c>
      <c r="E81" s="9">
        <f t="shared" ref="E81:G81" si="14">D81/D87*100</f>
        <v>0.17741313291332447</v>
      </c>
      <c r="F81" s="17">
        <v>675.7</v>
      </c>
      <c r="G81" s="9">
        <f t="shared" si="14"/>
        <v>0.19771010905217942</v>
      </c>
      <c r="H81" s="9">
        <f t="shared" si="9"/>
        <v>75.415368639667719</v>
      </c>
      <c r="I81" s="10">
        <f t="shared" si="10"/>
        <v>57.413544056419411</v>
      </c>
    </row>
    <row r="82" spans="1:9" ht="39" customHeight="1" x14ac:dyDescent="0.25">
      <c r="A82" s="3" t="s">
        <v>73</v>
      </c>
      <c r="B82" s="17">
        <f>B83</f>
        <v>2038.5</v>
      </c>
      <c r="C82" s="9">
        <f>B82/B87*100</f>
        <v>0.57393418156028453</v>
      </c>
      <c r="D82" s="17">
        <f>D83</f>
        <v>626</v>
      </c>
      <c r="E82" s="9">
        <f t="shared" ref="E82:G82" si="15">D82/D87*100</f>
        <v>9.4367084037506252E-2</v>
      </c>
      <c r="F82" s="17">
        <f>F83</f>
        <v>56</v>
      </c>
      <c r="G82" s="9">
        <f t="shared" si="15"/>
        <v>1.6385623955782223E-2</v>
      </c>
      <c r="H82" s="9">
        <f t="shared" si="9"/>
        <v>-97.252882021093939</v>
      </c>
      <c r="I82" s="10">
        <f t="shared" si="10"/>
        <v>8.9456869009584654</v>
      </c>
    </row>
    <row r="83" spans="1:9" ht="39" customHeight="1" x14ac:dyDescent="0.25">
      <c r="A83" s="3" t="s">
        <v>74</v>
      </c>
      <c r="B83" s="17">
        <v>2038.5</v>
      </c>
      <c r="C83" s="9">
        <f>B83/B87*100</f>
        <v>0.57393418156028453</v>
      </c>
      <c r="D83" s="17">
        <v>626</v>
      </c>
      <c r="E83" s="9">
        <f t="shared" ref="E83:G83" si="16">D83/D87*100</f>
        <v>9.4367084037506252E-2</v>
      </c>
      <c r="F83" s="17">
        <v>56</v>
      </c>
      <c r="G83" s="9">
        <f t="shared" si="16"/>
        <v>1.6385623955782223E-2</v>
      </c>
      <c r="H83" s="9">
        <f t="shared" si="9"/>
        <v>-97.252882021093939</v>
      </c>
      <c r="I83" s="10">
        <f t="shared" si="10"/>
        <v>8.9456869009584654</v>
      </c>
    </row>
    <row r="84" spans="1:9" ht="90" customHeight="1" x14ac:dyDescent="0.25">
      <c r="A84" s="3" t="s">
        <v>75</v>
      </c>
      <c r="B84" s="17">
        <f>SUM(B85:B86)</f>
        <v>8789.2000000000007</v>
      </c>
      <c r="C84" s="9">
        <f>B84/B87*100</f>
        <v>2.4745755744761606</v>
      </c>
      <c r="D84" s="17">
        <f>SUM(D85:D86)</f>
        <v>19974.2</v>
      </c>
      <c r="E84" s="9">
        <f t="shared" ref="E84:G84" si="17">D84/D87*100</f>
        <v>3.0110335622714977</v>
      </c>
      <c r="F84" s="17">
        <f>SUM(F85:F86)</f>
        <v>7601.1</v>
      </c>
      <c r="G84" s="9">
        <f t="shared" si="17"/>
        <v>2.2240851116124327</v>
      </c>
      <c r="H84" s="9">
        <f t="shared" si="9"/>
        <v>-13.517726300459657</v>
      </c>
      <c r="I84" s="10">
        <f t="shared" si="10"/>
        <v>38.054590421643923</v>
      </c>
    </row>
    <row r="85" spans="1:9" ht="64.5" customHeight="1" x14ac:dyDescent="0.25">
      <c r="A85" s="3" t="s">
        <v>76</v>
      </c>
      <c r="B85" s="17">
        <v>6891.8</v>
      </c>
      <c r="C85" s="9">
        <f>B85/B87*100</f>
        <v>1.9403677176733722</v>
      </c>
      <c r="D85" s="17">
        <v>12204</v>
      </c>
      <c r="E85" s="9">
        <f t="shared" ref="E85:G85" si="18">D85/D87*100</f>
        <v>1.8397059003094671</v>
      </c>
      <c r="F85" s="17">
        <v>7119</v>
      </c>
      <c r="G85" s="9">
        <f t="shared" si="18"/>
        <v>2.0830224453788149</v>
      </c>
      <c r="H85" s="9">
        <f t="shared" si="9"/>
        <v>3.2966714065991454</v>
      </c>
      <c r="I85" s="10">
        <f t="shared" si="10"/>
        <v>58.333333333333336</v>
      </c>
    </row>
    <row r="86" spans="1:9" ht="26.25" customHeight="1" x14ac:dyDescent="0.25">
      <c r="A86" s="3" t="s">
        <v>77</v>
      </c>
      <c r="B86" s="17">
        <v>1897.4</v>
      </c>
      <c r="C86" s="9">
        <f>B86/B87*100</f>
        <v>0.53420785680278826</v>
      </c>
      <c r="D86" s="17">
        <v>7770.2</v>
      </c>
      <c r="E86" s="9">
        <f t="shared" ref="E86:G86" si="19">D86/D87*100</f>
        <v>1.1713276619620305</v>
      </c>
      <c r="F86" s="17">
        <v>482.1</v>
      </c>
      <c r="G86" s="9">
        <f t="shared" si="19"/>
        <v>0.14106266623361802</v>
      </c>
      <c r="H86" s="9">
        <f t="shared" si="9"/>
        <v>-74.59154632655212</v>
      </c>
      <c r="I86" s="10">
        <f t="shared" si="10"/>
        <v>6.2044735013255776</v>
      </c>
    </row>
    <row r="87" spans="1:9" s="14" customFormat="1" ht="15" customHeight="1" x14ac:dyDescent="0.25">
      <c r="A87" s="12" t="s">
        <v>78</v>
      </c>
      <c r="B87" s="16">
        <f>B43+B50+B52+B54+B59+B63+B70+B72+B77+B80+B82+B84</f>
        <v>355180.1</v>
      </c>
      <c r="C87" s="13">
        <f>C43+C50+C52+C54+C59+C63+C70+C72+C77+C80+C82+C84</f>
        <v>100.00000000000003</v>
      </c>
      <c r="D87" s="16">
        <f>D43+D50+D52+D54+D59+D63+D70+D72+D77+D80+D82+D84</f>
        <v>663366.89999999991</v>
      </c>
      <c r="E87" s="13"/>
      <c r="F87" s="16">
        <f>F43+F50+F52+F54+F59+F63+F70+F72+F77+F80+F82+F84</f>
        <v>341763.00000000006</v>
      </c>
      <c r="G87" s="13"/>
      <c r="H87" s="9">
        <f t="shared" si="9"/>
        <v>-3.7775483480070875</v>
      </c>
      <c r="I87" s="10">
        <f t="shared" si="10"/>
        <v>51.519453261837469</v>
      </c>
    </row>
    <row r="88" spans="1:9" ht="115.5" customHeight="1" x14ac:dyDescent="0.25">
      <c r="A88" s="3" t="s">
        <v>79</v>
      </c>
      <c r="B88" s="17">
        <v>103916.5</v>
      </c>
      <c r="C88" s="9">
        <f>B88/B87*100</f>
        <v>29.257410536232182</v>
      </c>
      <c r="D88" s="17">
        <v>179657.4</v>
      </c>
      <c r="E88" s="9">
        <f t="shared" ref="E88:G88" si="20">D88/D87*100</f>
        <v>27.082659686517374</v>
      </c>
      <c r="F88" s="17">
        <v>97332.4</v>
      </c>
      <c r="G88" s="9">
        <f t="shared" si="20"/>
        <v>28.479501877031737</v>
      </c>
      <c r="H88" s="9">
        <f t="shared" si="9"/>
        <v>-6.3359524233398901</v>
      </c>
      <c r="I88" s="10">
        <f t="shared" si="10"/>
        <v>54.176671820921371</v>
      </c>
    </row>
    <row r="89" spans="1:9" ht="51.75" customHeight="1" x14ac:dyDescent="0.25">
      <c r="A89" s="3" t="s">
        <v>80</v>
      </c>
      <c r="B89" s="17">
        <v>88005.2</v>
      </c>
      <c r="C89" s="9">
        <f>B89/B87*100</f>
        <v>24.77762689970525</v>
      </c>
      <c r="D89" s="17">
        <v>139946.1</v>
      </c>
      <c r="E89" s="9">
        <f t="shared" ref="E89:G89" si="21">D89/D87*100</f>
        <v>21.096334471918937</v>
      </c>
      <c r="F89" s="17">
        <v>52879.199999999997</v>
      </c>
      <c r="G89" s="9">
        <f t="shared" si="21"/>
        <v>15.472476540760699</v>
      </c>
      <c r="H89" s="9">
        <f t="shared" si="9"/>
        <v>-39.913550562921287</v>
      </c>
      <c r="I89" s="10">
        <f t="shared" si="10"/>
        <v>37.785404523598729</v>
      </c>
    </row>
    <row r="90" spans="1:9" ht="26.25" customHeight="1" x14ac:dyDescent="0.25">
      <c r="A90" s="3" t="s">
        <v>81</v>
      </c>
      <c r="B90" s="17">
        <v>7902.6</v>
      </c>
      <c r="C90" s="9">
        <f>B90/B87*100</f>
        <v>2.224955733724947</v>
      </c>
      <c r="D90" s="17">
        <v>20105.599999999999</v>
      </c>
      <c r="E90" s="9">
        <f t="shared" ref="E90:G90" si="22">D90/D87*100</f>
        <v>3.0308416051509357</v>
      </c>
      <c r="F90" s="17">
        <v>12043.5</v>
      </c>
      <c r="G90" s="9">
        <f t="shared" si="22"/>
        <v>3.5239332519904139</v>
      </c>
      <c r="H90" s="9">
        <f t="shared" si="9"/>
        <v>52.399210386455081</v>
      </c>
      <c r="I90" s="10">
        <f t="shared" si="10"/>
        <v>59.901221550214871</v>
      </c>
    </row>
    <row r="91" spans="1:9" ht="51.75" customHeight="1" x14ac:dyDescent="0.25">
      <c r="A91" s="3" t="s">
        <v>82</v>
      </c>
      <c r="B91" s="17">
        <v>3655.2</v>
      </c>
      <c r="C91" s="9">
        <f>B91/B87*100</f>
        <v>1.029111709805814</v>
      </c>
      <c r="D91" s="17">
        <v>3253.3</v>
      </c>
      <c r="E91" s="9">
        <f t="shared" ref="E91:G91" si="23">D91/D87*100</f>
        <v>0.4904224193278261</v>
      </c>
      <c r="F91" s="17">
        <v>3248.7</v>
      </c>
      <c r="G91" s="9">
        <f t="shared" si="23"/>
        <v>0.95057100973481601</v>
      </c>
      <c r="H91" s="9">
        <f t="shared" si="9"/>
        <v>-11.121142481943536</v>
      </c>
      <c r="I91" s="10">
        <f t="shared" si="10"/>
        <v>99.858605108658892</v>
      </c>
    </row>
    <row r="92" spans="1:9" ht="15" customHeight="1" x14ac:dyDescent="0.25">
      <c r="A92" s="3" t="s">
        <v>83</v>
      </c>
      <c r="B92" s="17">
        <v>12125.9</v>
      </c>
      <c r="C92" s="9">
        <f>B92/B87*100</f>
        <v>3.4140144675898232</v>
      </c>
      <c r="D92" s="17">
        <v>33285.4</v>
      </c>
      <c r="E92" s="9">
        <f t="shared" ref="E92:G92" si="24">D92/D87*100</f>
        <v>5.0176455894920302</v>
      </c>
      <c r="F92" s="17">
        <v>10049.5</v>
      </c>
      <c r="G92" s="9">
        <f t="shared" si="24"/>
        <v>2.9404879989934538</v>
      </c>
      <c r="H92" s="9">
        <f t="shared" si="9"/>
        <v>-17.123677417758671</v>
      </c>
      <c r="I92" s="10">
        <f t="shared" si="10"/>
        <v>30.191915975172297</v>
      </c>
    </row>
    <row r="93" spans="1:9" ht="51.75" customHeight="1" x14ac:dyDescent="0.25">
      <c r="A93" s="3" t="s">
        <v>84</v>
      </c>
      <c r="B93" s="17">
        <v>130372.7</v>
      </c>
      <c r="C93" s="9">
        <f>B93/B87*100</f>
        <v>36.706082350897475</v>
      </c>
      <c r="D93" s="17">
        <v>283008.59999999998</v>
      </c>
      <c r="E93" s="9">
        <f t="shared" ref="E93:G93" si="25">D93/D87*100</f>
        <v>42.662454216512764</v>
      </c>
      <c r="F93" s="17">
        <v>164631.5</v>
      </c>
      <c r="G93" s="9">
        <f t="shared" si="25"/>
        <v>48.171247326363584</v>
      </c>
      <c r="H93" s="9">
        <f t="shared" si="9"/>
        <v>26.277587255614108</v>
      </c>
      <c r="I93" s="10">
        <f t="shared" si="10"/>
        <v>58.171907143457837</v>
      </c>
    </row>
    <row r="94" spans="1:9" ht="42" customHeight="1" x14ac:dyDescent="0.25">
      <c r="A94" s="3" t="s">
        <v>85</v>
      </c>
      <c r="B94" s="17">
        <v>2038.5</v>
      </c>
      <c r="C94" s="9">
        <f>B94/B87*100</f>
        <v>0.57393418156028453</v>
      </c>
      <c r="D94" s="17">
        <v>626</v>
      </c>
      <c r="E94" s="9">
        <f t="shared" ref="E94:G94" si="26">D94/D87*100</f>
        <v>9.4367084037506252E-2</v>
      </c>
      <c r="F94" s="17">
        <v>56</v>
      </c>
      <c r="G94" s="9">
        <f t="shared" si="26"/>
        <v>1.6385623955782223E-2</v>
      </c>
      <c r="H94" s="9">
        <f t="shared" si="9"/>
        <v>-97.252882021093939</v>
      </c>
      <c r="I94" s="10">
        <f t="shared" si="10"/>
        <v>8.9456869009584654</v>
      </c>
    </row>
    <row r="95" spans="1:9" ht="15" customHeight="1" x14ac:dyDescent="0.25">
      <c r="A95" s="3" t="s">
        <v>86</v>
      </c>
      <c r="B95" s="17">
        <f>SUM(B96:B100)</f>
        <v>7163.5</v>
      </c>
      <c r="C95" s="9">
        <f>B95/B87*100</f>
        <v>2.0168641204842275</v>
      </c>
      <c r="D95" s="17">
        <f>SUM(D96:D100)</f>
        <v>3484.5</v>
      </c>
      <c r="E95" s="9">
        <f t="shared" ref="E95:G95" si="27">D95/D87*100</f>
        <v>0.52527492704263667</v>
      </c>
      <c r="F95" s="17">
        <f>SUM(F96:F100)</f>
        <v>1522.1999999999998</v>
      </c>
      <c r="G95" s="9">
        <f t="shared" si="27"/>
        <v>0.44539637116949454</v>
      </c>
      <c r="H95" s="9">
        <f t="shared" si="9"/>
        <v>-78.750610734975922</v>
      </c>
      <c r="I95" s="10">
        <f t="shared" si="10"/>
        <v>43.684890228153243</v>
      </c>
    </row>
    <row r="96" spans="1:9" ht="77.25" customHeight="1" x14ac:dyDescent="0.25">
      <c r="A96" s="3" t="s">
        <v>87</v>
      </c>
      <c r="B96" s="17">
        <v>4461.2</v>
      </c>
      <c r="C96" s="9">
        <f>B96/B87*100</f>
        <v>1.2560388377614624</v>
      </c>
      <c r="D96" s="17">
        <v>1450</v>
      </c>
      <c r="E96" s="9">
        <f t="shared" ref="E96:G96" si="28">D96/D87*100</f>
        <v>0.21858190392074131</v>
      </c>
      <c r="F96" s="17">
        <v>0</v>
      </c>
      <c r="G96" s="9">
        <f t="shared" si="28"/>
        <v>0</v>
      </c>
      <c r="H96" s="9">
        <f t="shared" si="9"/>
        <v>-100</v>
      </c>
      <c r="I96" s="10">
        <f t="shared" si="10"/>
        <v>0</v>
      </c>
    </row>
    <row r="97" spans="1:9" ht="15" customHeight="1" x14ac:dyDescent="0.25">
      <c r="A97" s="3" t="s">
        <v>88</v>
      </c>
      <c r="B97" s="17">
        <v>1654.8</v>
      </c>
      <c r="C97" s="9">
        <f>B97/B87*100</f>
        <v>0.46590448057196898</v>
      </c>
      <c r="D97" s="17">
        <v>558.29999999999995</v>
      </c>
      <c r="E97" s="9">
        <f>D97/D87*100</f>
        <v>8.4161570316517165E-2</v>
      </c>
      <c r="F97" s="17">
        <v>520.79999999999995</v>
      </c>
      <c r="G97" s="9">
        <f>F97/F87*100</f>
        <v>0.15238630278877466</v>
      </c>
      <c r="H97" s="9">
        <f t="shared" si="9"/>
        <v>-68.527918781725887</v>
      </c>
      <c r="I97" s="10">
        <f t="shared" si="10"/>
        <v>93.283181085437946</v>
      </c>
    </row>
    <row r="98" spans="1:9" ht="26.25" customHeight="1" x14ac:dyDescent="0.25">
      <c r="A98" s="3" t="s">
        <v>89</v>
      </c>
      <c r="B98" s="17">
        <v>1047.5</v>
      </c>
      <c r="C98" s="9">
        <f>B98/B87*100</f>
        <v>0.29492080215079619</v>
      </c>
      <c r="D98" s="17">
        <v>1376.2</v>
      </c>
      <c r="E98" s="9">
        <f>D98/D87*100</f>
        <v>0.20745683874187879</v>
      </c>
      <c r="F98" s="17">
        <v>1001.4</v>
      </c>
      <c r="G98" s="9">
        <f>F98/F87*100</f>
        <v>0.29301006838071991</v>
      </c>
      <c r="H98" s="9">
        <f t="shared" si="9"/>
        <v>-4.4009546539379443</v>
      </c>
      <c r="I98" s="10">
        <f t="shared" si="10"/>
        <v>72.765586397325961</v>
      </c>
    </row>
    <row r="99" spans="1:9" ht="15" customHeight="1" x14ac:dyDescent="0.25">
      <c r="A99" s="3" t="s">
        <v>90</v>
      </c>
      <c r="B99" s="17">
        <v>0</v>
      </c>
      <c r="C99" s="9">
        <f>B99/B87*100</f>
        <v>0</v>
      </c>
      <c r="D99" s="17">
        <v>100</v>
      </c>
      <c r="E99" s="9">
        <f>D99/D87*100</f>
        <v>1.5074614063499402E-2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 x14ac:dyDescent="0.25">
      <c r="A100" s="3" t="s">
        <v>91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 x14ac:dyDescent="0.25">
      <c r="A101" s="3" t="s">
        <v>92</v>
      </c>
      <c r="B101" s="17">
        <f>B42-B87</f>
        <v>4345.9000000000233</v>
      </c>
      <c r="C101" s="9"/>
      <c r="D101" s="17">
        <f>D42-D87</f>
        <v>-23450.899999999907</v>
      </c>
      <c r="E101" s="9"/>
      <c r="F101" s="17">
        <f>F42 -F87</f>
        <v>15637.999999999942</v>
      </c>
      <c r="G101" s="9"/>
      <c r="H101" s="9"/>
      <c r="I101" s="9"/>
    </row>
    <row r="102" spans="1:9" x14ac:dyDescent="0.25">
      <c r="A102" s="24" t="s">
        <v>93</v>
      </c>
      <c r="B102" s="25"/>
      <c r="C102" s="25"/>
      <c r="D102" s="25"/>
      <c r="E102" s="25"/>
      <c r="F102" s="25"/>
      <c r="G102" s="25"/>
      <c r="H102" s="25"/>
      <c r="I102" s="26"/>
    </row>
    <row r="103" spans="1:9" ht="64.5" customHeight="1" x14ac:dyDescent="0.25">
      <c r="A103" s="3" t="s">
        <v>94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95</v>
      </c>
      <c r="B104" s="7">
        <v>-57184</v>
      </c>
      <c r="C104" s="8"/>
      <c r="D104" s="8">
        <v>14255</v>
      </c>
      <c r="E104" s="8"/>
      <c r="F104" s="8"/>
      <c r="G104" s="8"/>
      <c r="H104" s="8"/>
      <c r="I104" s="8"/>
    </row>
    <row r="105" spans="1:9" ht="39" customHeight="1" x14ac:dyDescent="0.25">
      <c r="A105" s="3" t="s">
        <v>96</v>
      </c>
      <c r="B105" s="7">
        <v>52384</v>
      </c>
      <c r="C105" s="8"/>
      <c r="D105" s="8">
        <v>-8900</v>
      </c>
      <c r="E105" s="8"/>
      <c r="F105" s="8">
        <v>-5082</v>
      </c>
      <c r="G105" s="8"/>
      <c r="H105" s="8"/>
      <c r="I105" s="8"/>
    </row>
    <row r="106" spans="1:9" ht="39" customHeight="1" x14ac:dyDescent="0.25">
      <c r="A106" s="3" t="s">
        <v>97</v>
      </c>
      <c r="B106" s="7">
        <v>143</v>
      </c>
      <c r="C106" s="8"/>
      <c r="D106" s="8"/>
      <c r="E106" s="8"/>
      <c r="F106" s="8"/>
      <c r="G106" s="8"/>
      <c r="H106" s="8"/>
      <c r="I106" s="8"/>
    </row>
    <row r="107" spans="1:9" ht="51.75" customHeight="1" x14ac:dyDescent="0.25">
      <c r="A107" s="3" t="s">
        <v>98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99</v>
      </c>
      <c r="B108" s="7"/>
      <c r="C108" s="8"/>
      <c r="D108" s="8"/>
      <c r="E108" s="8"/>
      <c r="F108" s="8"/>
      <c r="G108" s="8"/>
      <c r="H108" s="8"/>
      <c r="I108" s="8"/>
    </row>
    <row r="109" spans="1:9" ht="39" customHeight="1" x14ac:dyDescent="0.25">
      <c r="A109" s="3" t="s">
        <v>100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101</v>
      </c>
      <c r="B110" s="7">
        <v>311</v>
      </c>
      <c r="C110" s="8"/>
      <c r="D110" s="8">
        <v>18095</v>
      </c>
      <c r="E110" s="8"/>
      <c r="F110" s="8">
        <v>-10556</v>
      </c>
      <c r="G110" s="8"/>
      <c r="H110" s="8"/>
      <c r="I110" s="8"/>
    </row>
    <row r="111" spans="1:9" ht="39" customHeight="1" x14ac:dyDescent="0.25">
      <c r="A111" s="3" t="s">
        <v>102</v>
      </c>
      <c r="B111" s="7">
        <f>SUM(B103:B110)</f>
        <v>-4346</v>
      </c>
      <c r="C111" s="7"/>
      <c r="D111" s="7">
        <f t="shared" ref="D111:F111" si="29">SUM(D103:D110)</f>
        <v>23450</v>
      </c>
      <c r="E111" s="7"/>
      <c r="F111" s="7">
        <f t="shared" si="29"/>
        <v>-15638</v>
      </c>
      <c r="G111" s="8"/>
      <c r="H111" s="8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2024-03-04T13:32:28Z</dcterms:modified>
</cp:coreProperties>
</file>