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42136C11-CC88-4031-ADD0-CED9E6D5E4AD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I41" i="1" l="1"/>
  <c r="H41" i="1"/>
  <c r="I37" i="1"/>
  <c r="H37" i="1"/>
  <c r="I36" i="1"/>
  <c r="I34" i="1"/>
  <c r="H34" i="1"/>
  <c r="D33" i="1"/>
  <c r="B33" i="1"/>
  <c r="F32" i="1"/>
  <c r="F31" i="1" s="1"/>
  <c r="D32" i="1"/>
  <c r="B32" i="1"/>
  <c r="H32" i="1" s="1"/>
  <c r="D31" i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D8" i="1" s="1"/>
  <c r="B14" i="1"/>
  <c r="I13" i="1"/>
  <c r="H13" i="1"/>
  <c r="F12" i="1"/>
  <c r="F11" i="1" s="1"/>
  <c r="D12" i="1"/>
  <c r="B12" i="1"/>
  <c r="B11" i="1" s="1"/>
  <c r="D11" i="1"/>
  <c r="I10" i="1"/>
  <c r="H10" i="1"/>
  <c r="F9" i="1"/>
  <c r="D9" i="1"/>
  <c r="B9" i="1"/>
  <c r="H9" i="1" s="1"/>
  <c r="F111" i="1"/>
  <c r="D111" i="1"/>
  <c r="B111" i="1"/>
  <c r="I11" i="1" l="1"/>
  <c r="I12" i="1"/>
  <c r="B31" i="1"/>
  <c r="H31" i="1" s="1"/>
  <c r="H11" i="1"/>
  <c r="H12" i="1"/>
  <c r="I25" i="1"/>
  <c r="D42" i="1"/>
  <c r="I14" i="1"/>
  <c r="E31" i="1"/>
  <c r="I33" i="1"/>
  <c r="B8" i="1"/>
  <c r="F8" i="1"/>
  <c r="I9" i="1"/>
  <c r="H14" i="1"/>
  <c r="I31" i="1"/>
  <c r="I32" i="1"/>
  <c r="H33" i="1"/>
  <c r="F70" i="1"/>
  <c r="E33" i="1" l="1"/>
  <c r="D101" i="1"/>
  <c r="B42" i="1"/>
  <c r="B101" i="1" s="1"/>
  <c r="E40" i="1"/>
  <c r="E38" i="1"/>
  <c r="E35" i="1"/>
  <c r="E29" i="1"/>
  <c r="E27" i="1"/>
  <c r="E26" i="1"/>
  <c r="E24" i="1"/>
  <c r="E22" i="1"/>
  <c r="E20" i="1"/>
  <c r="E15" i="1"/>
  <c r="E10" i="1"/>
  <c r="E41" i="1"/>
  <c r="E39" i="1"/>
  <c r="E37" i="1"/>
  <c r="E36" i="1"/>
  <c r="E34" i="1"/>
  <c r="E28" i="1"/>
  <c r="E25" i="1"/>
  <c r="E23" i="1"/>
  <c r="E13" i="1"/>
  <c r="E12" i="1"/>
  <c r="E30" i="1"/>
  <c r="E21" i="1"/>
  <c r="E18" i="1"/>
  <c r="E17" i="1"/>
  <c r="E16" i="1"/>
  <c r="E11" i="1"/>
  <c r="E14" i="1"/>
  <c r="I8" i="1"/>
  <c r="F42" i="1"/>
  <c r="H8" i="1"/>
  <c r="E32" i="1"/>
  <c r="E19" i="1"/>
  <c r="E9" i="1"/>
  <c r="E8" i="1"/>
  <c r="E42" i="1" s="1"/>
  <c r="F50" i="1"/>
  <c r="E55" i="1"/>
  <c r="I55" i="1"/>
  <c r="H55" i="1"/>
  <c r="G55" i="1"/>
  <c r="C55" i="1"/>
  <c r="F54" i="1"/>
  <c r="D54" i="1"/>
  <c r="B54" i="1"/>
  <c r="F84" i="1"/>
  <c r="B95" i="1"/>
  <c r="B84" i="1"/>
  <c r="G8" i="1" l="1"/>
  <c r="F101" i="1"/>
  <c r="C41" i="1"/>
  <c r="C39" i="1"/>
  <c r="C37" i="1"/>
  <c r="C36" i="1"/>
  <c r="C34" i="1"/>
  <c r="C30" i="1"/>
  <c r="C28" i="1"/>
  <c r="C23" i="1"/>
  <c r="C21" i="1"/>
  <c r="C18" i="1"/>
  <c r="C17" i="1"/>
  <c r="C16" i="1"/>
  <c r="C13" i="1"/>
  <c r="C40" i="1"/>
  <c r="C38" i="1"/>
  <c r="C35" i="1"/>
  <c r="C27" i="1"/>
  <c r="C25" i="1"/>
  <c r="C22" i="1"/>
  <c r="C12" i="1"/>
  <c r="C10" i="1"/>
  <c r="C29" i="1"/>
  <c r="C26" i="1"/>
  <c r="C24" i="1"/>
  <c r="C20" i="1"/>
  <c r="C15" i="1"/>
  <c r="C11" i="1"/>
  <c r="C19" i="1"/>
  <c r="C31" i="1"/>
  <c r="C14" i="1"/>
  <c r="C9" i="1"/>
  <c r="C32" i="1"/>
  <c r="C33" i="1"/>
  <c r="I42" i="1"/>
  <c r="G41" i="1"/>
  <c r="G39" i="1"/>
  <c r="G37" i="1"/>
  <c r="G36" i="1"/>
  <c r="G34" i="1"/>
  <c r="G30" i="1"/>
  <c r="G28" i="1"/>
  <c r="G23" i="1"/>
  <c r="G21" i="1"/>
  <c r="G18" i="1"/>
  <c r="G17" i="1"/>
  <c r="G16" i="1"/>
  <c r="G13" i="1"/>
  <c r="H42" i="1"/>
  <c r="G40" i="1"/>
  <c r="G38" i="1"/>
  <c r="G35" i="1"/>
  <c r="G33" i="1"/>
  <c r="G29" i="1"/>
  <c r="G26" i="1"/>
  <c r="G25" i="1"/>
  <c r="G24" i="1"/>
  <c r="G20" i="1"/>
  <c r="G15" i="1"/>
  <c r="G12" i="1"/>
  <c r="G27" i="1"/>
  <c r="G22" i="1"/>
  <c r="G11" i="1"/>
  <c r="G10" i="1"/>
  <c r="G31" i="1"/>
  <c r="G14" i="1"/>
  <c r="G9" i="1"/>
  <c r="G19" i="1"/>
  <c r="G32" i="1"/>
  <c r="C8" i="1"/>
  <c r="C42" i="1" s="1"/>
  <c r="F59" i="1"/>
  <c r="F95" i="1"/>
  <c r="H44" i="1"/>
  <c r="H46" i="1"/>
  <c r="H48" i="1"/>
  <c r="H51" i="1"/>
  <c r="D95" i="1"/>
  <c r="I44" i="1"/>
  <c r="I45" i="1"/>
  <c r="I46" i="1"/>
  <c r="I47" i="1"/>
  <c r="I48" i="1"/>
  <c r="I49" i="1"/>
  <c r="I51" i="1"/>
  <c r="I53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3" i="1"/>
  <c r="H47" i="1"/>
  <c r="H45" i="1"/>
  <c r="D84" i="1"/>
  <c r="F82" i="1"/>
  <c r="D82" i="1"/>
  <c r="F80" i="1"/>
  <c r="D80" i="1"/>
  <c r="F77" i="1"/>
  <c r="D77" i="1"/>
  <c r="F72" i="1"/>
  <c r="D72" i="1"/>
  <c r="D70" i="1"/>
  <c r="F63" i="1"/>
  <c r="D63" i="1"/>
  <c r="D59" i="1"/>
  <c r="F52" i="1"/>
  <c r="F43" i="1"/>
  <c r="D52" i="1"/>
  <c r="D50" i="1"/>
  <c r="D43" i="1"/>
  <c r="G42" i="1" l="1"/>
  <c r="I50" i="1"/>
  <c r="I70" i="1"/>
  <c r="I52" i="1"/>
  <c r="I82" i="1"/>
  <c r="I77" i="1"/>
  <c r="I63" i="1"/>
  <c r="I72" i="1"/>
  <c r="I59" i="1"/>
  <c r="I84" i="1"/>
  <c r="I80" i="1"/>
  <c r="I54" i="1"/>
  <c r="I95" i="1"/>
  <c r="I43" i="1"/>
  <c r="H95" i="1"/>
  <c r="H84" i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H54" i="1"/>
  <c r="B52" i="1"/>
  <c r="H52" i="1" s="1"/>
  <c r="B50" i="1"/>
  <c r="H50" i="1" s="1"/>
  <c r="B43" i="1"/>
  <c r="H43" i="1" s="1"/>
  <c r="D87" i="1"/>
  <c r="F87" i="1"/>
  <c r="I87" i="1" l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G82" i="1"/>
  <c r="G76" i="1"/>
  <c r="G65" i="1"/>
  <c r="G54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4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3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3" i="1"/>
  <c r="G51" i="1"/>
  <c r="G49" i="1"/>
  <c r="G47" i="1"/>
  <c r="H87" i="1" l="1"/>
  <c r="C100" i="1"/>
  <c r="C89" i="1"/>
  <c r="C56" i="1"/>
  <c r="C88" i="1"/>
  <c r="C90" i="1"/>
  <c r="C43" i="1"/>
  <c r="C57" i="1"/>
  <c r="C53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4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C82" i="1"/>
  <c r="C58" i="1"/>
  <c r="C79" i="1"/>
  <c r="C66" i="1"/>
  <c r="C48" i="1"/>
  <c r="C70" i="1"/>
  <c r="C94" i="1"/>
  <c r="C99" i="1"/>
  <c r="C87" i="1" l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<sst xmlns="http://schemas.openxmlformats.org/spreadsheetml/2006/main" count="118" uniqueCount="116">
  <si>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</si>
  <si>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</si>
  <si>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</si>
  <si>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</si>
  <si>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</si>
  <si>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</si>
  <si>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</si>
  <si>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</si>
  <si>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</si>
  <si>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</si>
  <si>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</si>
  <si>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</si>
  <si>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</si>
  <si>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</si>
  <si>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</si>
  <si>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</si>
  <si>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</si>
  <si>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</si>
  <si>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</si>
  <si>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</si>
  <si>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</si>
  <si>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</si>
  <si>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</si>
  <si>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</si>
  <si>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</si>
  <si>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</si>
  <si>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</si>
  <si>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</si>
  <si>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</si>
  <si>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</si>
  <si>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</si>
  <si>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</si>
  <si>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</si>
  <si>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</si>
  <si>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</si>
  <si>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</si>
  <si>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</si>
  <si>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</si>
  <si>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</si>
  <si>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</si>
  <si>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</si>
  <si>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</si>
  <si>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</si>
  <si>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</si>
  <si>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</si>
  <si>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</si>
  <si>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</si>
  <si>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</si>
  <si>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</si>
  <si>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</si>
  <si>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</si>
  <si>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</si>
  <si>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</si>
  <si>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</si>
  <si>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</si>
  <si>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</si>
  <si>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</si>
  <si>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</si>
  <si>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</si>
  <si>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</si>
  <si>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</si>
  <si>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</si>
  <si>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</si>
  <si>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</si>
  <si>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</si>
  <si>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</si>
  <si>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</si>
  <si>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</si>
  <si>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</si>
  <si>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</si>
  <si>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</si>
  <si>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</si>
  <si>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</si>
  <si>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</si>
  <si>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</si>
  <si>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</si>
  <si>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</si>
  <si>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</si>
  <si>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</si>
  <si>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</si>
  <si>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</si>
  <si>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</si>
  <si>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</si>
  <si>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</si>
  <si>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</si>
  <si>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</si>
  <si>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</si>
  <si>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</si>
  <si>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</si>
  <si>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</si>
  <si>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</si>
  <si>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</si>
  <si>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</si>
  <si>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</si>
  <si>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</si>
  <si>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</si>
  <si>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</si>
  <si>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</si>
  <si>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</si>
  <si>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</si>
  <si>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</si>
  <si>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</si>
  <si>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</si>
  <si>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</si>
  <si>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Информация об исполнении бюджета Пряжинского национального муниципального района за январь-декабрь 2023 года</t>
  </si>
  <si>
    <t>Факт на 01.01 .2023 (отчетный) год</t>
  </si>
  <si>
    <t>План на 2023 год по состоянию на 01.01.2024 (текущий) год</t>
  </si>
  <si>
    <t>Факт на 01.01.2024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</si>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</sst>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100" workbookViewId="0">
      <selection activeCell="F25" sqref="F25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8" t="s">
        <v>104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105</v>
      </c>
      <c r="C5" s="11" t="s">
        <v>2</v>
      </c>
      <c r="D5" s="2" t="s">
        <v>106</v>
      </c>
      <c r="E5" s="2" t="s">
        <v>2</v>
      </c>
      <c r="F5" s="2" t="s">
        <v>107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152432</v>
      </c>
      <c r="C8" s="15">
        <f>B8/B42*100</f>
        <v>18.235957731128728</v>
      </c>
      <c r="D8" s="15">
        <f>D9+D11+D14+D19+D22+D23+D24+D25+D27+D28+D29+D30</f>
        <v>156640</v>
      </c>
      <c r="E8" s="15">
        <f>D8/D42*100</f>
        <v>23.597931264095259</v>
      </c>
      <c r="F8" s="15">
        <f t="shared" ref="F8" si="1">F9+F11+F14+F19+F22+F23+F24+F25+F27+F28+F29+F30</f>
        <v>170572</v>
      </c>
      <c r="G8" s="10">
        <f>F8/F42*100</f>
        <v>24.949938346275982</v>
      </c>
      <c r="H8" s="10">
        <f>F8/B8*100-100</f>
        <v>11.900388369896092</v>
      </c>
      <c r="I8" s="10">
        <f>F8/D8*100</f>
        <v>108.89427987742594</v>
      </c>
    </row>
    <row r="9" spans="1:9" ht="26.25" customHeight="1" x14ac:dyDescent="0.25">
      <c r="A9" s="3" t="s">
        <v>9</v>
      </c>
      <c r="B9" s="15">
        <f>B10</f>
        <v>111841</v>
      </c>
      <c r="C9" s="15">
        <f>B9/B42*100</f>
        <v>13.379918577511074</v>
      </c>
      <c r="D9" s="15">
        <f>D10</f>
        <v>116330</v>
      </c>
      <c r="E9" s="15">
        <f>D9/D42*100</f>
        <v>17.525200101839896</v>
      </c>
      <c r="F9" s="15">
        <f>F10</f>
        <v>128436</v>
      </c>
      <c r="G9" s="10">
        <f>F9/F42*100</f>
        <v>18.786613755143293</v>
      </c>
      <c r="H9" s="10">
        <f t="shared" ref="H9:H42" si="2">F9/B9*100-100</f>
        <v>14.838028987580572</v>
      </c>
      <c r="I9" s="10">
        <f t="shared" ref="I9:I42" si="3">F9/D9*100</f>
        <v>110.40660190836414</v>
      </c>
    </row>
    <row r="10" spans="1:9" ht="33" customHeight="1" x14ac:dyDescent="0.25">
      <c r="A10" s="3" t="s">
        <v>10</v>
      </c>
      <c r="B10" s="15">
        <v>111841</v>
      </c>
      <c r="C10" s="15">
        <f>B10/B42*100</f>
        <v>13.379918577511074</v>
      </c>
      <c r="D10" s="15">
        <v>116330</v>
      </c>
      <c r="E10" s="15">
        <f>D10/D42*100</f>
        <v>17.525200101839896</v>
      </c>
      <c r="F10" s="15">
        <v>128436</v>
      </c>
      <c r="G10" s="10">
        <f>F10/F42*100</f>
        <v>18.786613755143293</v>
      </c>
      <c r="H10" s="10">
        <f t="shared" si="2"/>
        <v>14.838028987580572</v>
      </c>
      <c r="I10" s="10">
        <f t="shared" si="3"/>
        <v>110.40660190836414</v>
      </c>
    </row>
    <row r="11" spans="1:9" ht="71.25" customHeight="1" x14ac:dyDescent="0.25">
      <c r="A11" s="3" t="s">
        <v>11</v>
      </c>
      <c r="B11" s="15">
        <f>B12</f>
        <v>2539</v>
      </c>
      <c r="C11" s="15">
        <f>B11/B42*100</f>
        <v>0.30374919097916347</v>
      </c>
      <c r="D11" s="15">
        <f>D12</f>
        <v>3097</v>
      </c>
      <c r="E11" s="15">
        <f>D11/D42*100</f>
        <v>0.46656532893834918</v>
      </c>
      <c r="F11" s="15">
        <f>F12</f>
        <v>3148</v>
      </c>
      <c r="G11" s="10">
        <f>F11/F42*100</f>
        <v>0.46046482373470909</v>
      </c>
      <c r="H11" s="10">
        <f t="shared" si="2"/>
        <v>23.98582118944465</v>
      </c>
      <c r="I11" s="10">
        <f t="shared" si="3"/>
        <v>101.64675492412012</v>
      </c>
    </row>
    <row r="12" spans="1:9" ht="30.75" customHeight="1" x14ac:dyDescent="0.25">
      <c r="A12" s="3" t="s">
        <v>12</v>
      </c>
      <c r="B12" s="15">
        <f>B13</f>
        <v>2539</v>
      </c>
      <c r="C12" s="15">
        <f>B12/B42*100</f>
        <v>0.30374919097916347</v>
      </c>
      <c r="D12" s="15">
        <f>D13</f>
        <v>3097</v>
      </c>
      <c r="E12" s="15">
        <f>D12/D42*100</f>
        <v>0.46656532893834918</v>
      </c>
      <c r="F12" s="15">
        <f>F13</f>
        <v>3148</v>
      </c>
      <c r="G12" s="10">
        <f>F12/F42*100</f>
        <v>0.46046482373470909</v>
      </c>
      <c r="H12" s="10">
        <f t="shared" si="2"/>
        <v>23.98582118944465</v>
      </c>
      <c r="I12" s="10">
        <f t="shared" si="3"/>
        <v>101.64675492412012</v>
      </c>
    </row>
    <row r="13" spans="1:9" ht="26.25" customHeight="1" x14ac:dyDescent="0.25">
      <c r="A13" s="3" t="s">
        <v>13</v>
      </c>
      <c r="B13" s="15">
        <v>2539</v>
      </c>
      <c r="C13" s="15">
        <f>B13/B42*100</f>
        <v>0.30374919097916347</v>
      </c>
      <c r="D13" s="15">
        <v>3097</v>
      </c>
      <c r="E13" s="15">
        <f>D13/D42*100</f>
        <v>0.46656532893834918</v>
      </c>
      <c r="F13" s="15">
        <v>3148</v>
      </c>
      <c r="G13" s="10">
        <f>F13/F42*100</f>
        <v>0.46046482373470909</v>
      </c>
      <c r="H13" s="10">
        <f t="shared" si="2"/>
        <v>23.98582118944465</v>
      </c>
      <c r="I13" s="10">
        <f t="shared" si="3"/>
        <v>101.64675492412012</v>
      </c>
    </row>
    <row r="14" spans="1:9" ht="26.25" customHeight="1" x14ac:dyDescent="0.25">
      <c r="A14" s="3" t="s">
        <v>14</v>
      </c>
      <c r="B14" s="15">
        <f>B15+B16+B17+B18</f>
        <v>3697</v>
      </c>
      <c r="C14" s="15">
        <f>B14/B42*100</f>
        <v>0.44228466287907331</v>
      </c>
      <c r="D14" s="15">
        <f>D15+D16+D17+D18</f>
        <v>2036</v>
      </c>
      <c r="E14" s="15">
        <f>D14/D42*100</f>
        <v>0.30672489819776522</v>
      </c>
      <c r="F14" s="15">
        <f>F15+F16+F17+F18</f>
        <v>1114</v>
      </c>
      <c r="G14" s="10">
        <f>F14/F42*100</f>
        <v>0.1629472089073907</v>
      </c>
      <c r="H14" s="10">
        <f t="shared" si="2"/>
        <v>-69.86746010278604</v>
      </c>
      <c r="I14" s="10">
        <f t="shared" si="3"/>
        <v>54.715127701375245</v>
      </c>
    </row>
    <row r="15" spans="1:9" ht="46.5" customHeight="1" x14ac:dyDescent="0.25">
      <c r="A15" s="3" t="s">
        <v>15</v>
      </c>
      <c r="B15" s="15">
        <v>1874</v>
      </c>
      <c r="C15" s="15">
        <f>B15/B42*100</f>
        <v>0.22419298302282487</v>
      </c>
      <c r="D15" s="15">
        <v>1433</v>
      </c>
      <c r="E15" s="15">
        <f>D15/D42*100</f>
        <v>0.21588250447809312</v>
      </c>
      <c r="F15" s="15">
        <v>1433</v>
      </c>
      <c r="G15" s="10">
        <f>F15/F42*100</f>
        <v>0.20960803443832213</v>
      </c>
      <c r="H15" s="10">
        <f t="shared" si="2"/>
        <v>-23.532550693703314</v>
      </c>
      <c r="I15" s="10">
        <f t="shared" si="3"/>
        <v>100</v>
      </c>
    </row>
    <row r="16" spans="1:9" ht="46.5" customHeight="1" x14ac:dyDescent="0.25">
      <c r="A16" s="3" t="s">
        <v>108</v>
      </c>
      <c r="B16" s="15">
        <v>-96</v>
      </c>
      <c r="C16" s="15">
        <f>B16/B42*100</f>
        <v>-1.1484805960614294E-2</v>
      </c>
      <c r="D16" s="15">
        <v>0</v>
      </c>
      <c r="E16" s="15">
        <f>D16/D42*100</f>
        <v>0</v>
      </c>
      <c r="F16" s="15">
        <v>-48</v>
      </c>
      <c r="G16" s="10">
        <f>F16/F42*100</f>
        <v>-7.0210646566918784E-3</v>
      </c>
      <c r="H16" s="10">
        <f t="shared" si="2"/>
        <v>-50</v>
      </c>
      <c r="I16" s="10"/>
    </row>
    <row r="17" spans="1:9" ht="39" customHeight="1" x14ac:dyDescent="0.25">
      <c r="A17" s="3" t="s">
        <v>109</v>
      </c>
      <c r="B17" s="15">
        <v>821</v>
      </c>
      <c r="C17" s="15">
        <f>B17/B42*100</f>
        <v>9.8219017642336828E-2</v>
      </c>
      <c r="D17" s="15">
        <v>0</v>
      </c>
      <c r="E17" s="15">
        <f>D17/D42*100</f>
        <v>0</v>
      </c>
      <c r="F17" s="15">
        <v>-874</v>
      </c>
      <c r="G17" s="10">
        <f>F17/F42*100</f>
        <v>-0.12784188562393131</v>
      </c>
      <c r="H17" s="10"/>
      <c r="I17" s="10" t="e">
        <f t="shared" si="3"/>
        <v>#DIV/0!</v>
      </c>
    </row>
    <row r="18" spans="1:9" ht="42.75" customHeight="1" x14ac:dyDescent="0.25">
      <c r="A18" s="3" t="s">
        <v>110</v>
      </c>
      <c r="B18" s="15">
        <v>1098</v>
      </c>
      <c r="C18" s="15">
        <f>B18/B42*100</f>
        <v>0.13135746817452598</v>
      </c>
      <c r="D18" s="15">
        <v>603</v>
      </c>
      <c r="E18" s="15">
        <f>D18/D42*100</f>
        <v>9.0842393719672121E-2</v>
      </c>
      <c r="F18" s="15">
        <v>603</v>
      </c>
      <c r="G18" s="10">
        <f>F18/F42*100</f>
        <v>8.8202124749691732E-2</v>
      </c>
      <c r="H18" s="10">
        <f t="shared" si="2"/>
        <v>-45.081967213114751</v>
      </c>
      <c r="I18" s="10">
        <f t="shared" si="3"/>
        <v>100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111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112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40.5" customHeight="1" x14ac:dyDescent="0.25">
      <c r="A22" s="3" t="s">
        <v>17</v>
      </c>
      <c r="B22" s="15">
        <v>2547</v>
      </c>
      <c r="C22" s="15">
        <f>B22/B42*100</f>
        <v>0.30470625814254798</v>
      </c>
      <c r="D22" s="15">
        <v>2362</v>
      </c>
      <c r="E22" s="15">
        <f>D22/D42*100</f>
        <v>0.35583703808601252</v>
      </c>
      <c r="F22" s="15">
        <v>2362</v>
      </c>
      <c r="G22" s="10">
        <f>F22/F42*100</f>
        <v>0.3454948899813795</v>
      </c>
      <c r="H22" s="10">
        <f t="shared" si="2"/>
        <v>-7.2634471927758142</v>
      </c>
      <c r="I22" s="10">
        <f t="shared" si="3"/>
        <v>100</v>
      </c>
    </row>
    <row r="23" spans="1:9" ht="73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106.5" customHeight="1" x14ac:dyDescent="0.25">
      <c r="A24" s="3" t="s">
        <v>19</v>
      </c>
      <c r="B24" s="15">
        <v>8871</v>
      </c>
      <c r="C24" s="15">
        <f>B24/B42*100</f>
        <v>1.0612678507980147</v>
      </c>
      <c r="D24" s="15">
        <v>10383</v>
      </c>
      <c r="E24" s="15">
        <f>D24/D42*100</f>
        <v>1.5642065903670905</v>
      </c>
      <c r="F24" s="15">
        <v>11295</v>
      </c>
      <c r="G24" s="10">
        <f>F24/F42*100</f>
        <v>1.6521442770278079</v>
      </c>
      <c r="H24" s="10">
        <f t="shared" si="2"/>
        <v>27.32499154548529</v>
      </c>
      <c r="I24" s="10">
        <f t="shared" si="3"/>
        <v>108.78358855822017</v>
      </c>
    </row>
    <row r="25" spans="1:9" ht="51.75" customHeight="1" x14ac:dyDescent="0.25">
      <c r="A25" s="3" t="s">
        <v>20</v>
      </c>
      <c r="B25" s="15">
        <f>B26</f>
        <v>281</v>
      </c>
      <c r="C25" s="15">
        <f>B25/B42*100</f>
        <v>3.3616984113881421E-2</v>
      </c>
      <c r="D25" s="15">
        <f>D26</f>
        <v>200</v>
      </c>
      <c r="E25" s="15">
        <f>D25/D42*100</f>
        <v>3.0130147170703857E-2</v>
      </c>
      <c r="F25" s="15">
        <f>F26</f>
        <v>200</v>
      </c>
      <c r="G25" s="10">
        <f>F25/F42*100</f>
        <v>2.9254436069549496E-2</v>
      </c>
      <c r="H25" s="10"/>
      <c r="I25" s="10">
        <f t="shared" si="3"/>
        <v>100</v>
      </c>
    </row>
    <row r="26" spans="1:9" ht="53.25" customHeight="1" x14ac:dyDescent="0.25">
      <c r="A26" s="3" t="s">
        <v>21</v>
      </c>
      <c r="B26" s="15">
        <v>281</v>
      </c>
      <c r="C26" s="15">
        <f>B26/B42*100</f>
        <v>3.3616984113881421E-2</v>
      </c>
      <c r="D26" s="15">
        <v>200</v>
      </c>
      <c r="E26" s="15">
        <f>D26/D42*100</f>
        <v>3.0130147170703857E-2</v>
      </c>
      <c r="F26" s="15">
        <v>200</v>
      </c>
      <c r="G26" s="10">
        <f>F26/F42*100</f>
        <v>2.9254436069549496E-2</v>
      </c>
      <c r="H26" s="10"/>
      <c r="I26" s="10">
        <f t="shared" si="3"/>
        <v>100</v>
      </c>
    </row>
    <row r="27" spans="1:9" ht="48.75" customHeight="1" x14ac:dyDescent="0.25">
      <c r="A27" s="3" t="s">
        <v>22</v>
      </c>
      <c r="B27" s="15">
        <v>12185</v>
      </c>
      <c r="C27" s="15">
        <f>B27/B42*100</f>
        <v>1.4577329232300538</v>
      </c>
      <c r="D27" s="15">
        <v>12544</v>
      </c>
      <c r="E27" s="15">
        <f>D27/D42*100</f>
        <v>1.8897628305465459</v>
      </c>
      <c r="F27" s="15">
        <v>12550</v>
      </c>
      <c r="G27" s="10">
        <f>F27/F42*100</f>
        <v>1.835715863364231</v>
      </c>
      <c r="H27" s="10">
        <f t="shared" si="2"/>
        <v>2.9954862535904709</v>
      </c>
      <c r="I27" s="10">
        <f t="shared" si="3"/>
        <v>100.04783163265304</v>
      </c>
    </row>
    <row r="28" spans="1:9" ht="42.75" customHeight="1" x14ac:dyDescent="0.25">
      <c r="A28" s="3" t="s">
        <v>23</v>
      </c>
      <c r="B28" s="15">
        <v>8568</v>
      </c>
      <c r="C28" s="15">
        <f>B28/B42*100</f>
        <v>1.0250189319848257</v>
      </c>
      <c r="D28" s="15">
        <v>8526</v>
      </c>
      <c r="E28" s="15">
        <f>D28/D42*100</f>
        <v>1.2844481738871054</v>
      </c>
      <c r="F28" s="15">
        <v>10305</v>
      </c>
      <c r="G28" s="10">
        <f>F28/F42*100</f>
        <v>1.5073348184835378</v>
      </c>
      <c r="H28" s="10">
        <f t="shared" si="2"/>
        <v>20.273109243697476</v>
      </c>
      <c r="I28" s="10">
        <f t="shared" si="3"/>
        <v>120.86558761435609</v>
      </c>
    </row>
    <row r="29" spans="1:9" ht="26.25" customHeight="1" x14ac:dyDescent="0.25">
      <c r="A29" s="3" t="s">
        <v>24</v>
      </c>
      <c r="B29" s="15">
        <v>1794</v>
      </c>
      <c r="C29" s="15">
        <f>B29/B42*100</f>
        <v>0.21462231138897961</v>
      </c>
      <c r="D29" s="15">
        <v>1030</v>
      </c>
      <c r="E29" s="15">
        <f>D29/D42*100</f>
        <v>0.15517025792912484</v>
      </c>
      <c r="F29" s="15">
        <v>1030</v>
      </c>
      <c r="G29" s="10">
        <f>F29/F42*100</f>
        <v>0.15066034575817991</v>
      </c>
      <c r="H29" s="10">
        <f t="shared" si="2"/>
        <v>-42.586399108138238</v>
      </c>
      <c r="I29" s="10">
        <f t="shared" si="3"/>
        <v>100</v>
      </c>
    </row>
    <row r="30" spans="1:9" ht="39" customHeight="1" x14ac:dyDescent="0.25">
      <c r="A30" s="3" t="s">
        <v>25</v>
      </c>
      <c r="B30" s="15">
        <v>109</v>
      </c>
      <c r="C30" s="15">
        <f>B30/B42*100</f>
        <v>1.3040040101114144E-2</v>
      </c>
      <c r="D30" s="15">
        <v>132</v>
      </c>
      <c r="E30" s="15">
        <f>D30/D42*100</f>
        <v>1.9885897132664546E-2</v>
      </c>
      <c r="F30" s="15">
        <v>132</v>
      </c>
      <c r="G30" s="10">
        <f>F30/F42*100</f>
        <v>1.9307927805902667E-2</v>
      </c>
      <c r="H30" s="10">
        <f t="shared" si="2"/>
        <v>21.10091743119267</v>
      </c>
      <c r="I30" s="10">
        <f t="shared" si="3"/>
        <v>100</v>
      </c>
    </row>
    <row r="31" spans="1:9" ht="26.25" customHeight="1" x14ac:dyDescent="0.25">
      <c r="A31" s="3" t="s">
        <v>26</v>
      </c>
      <c r="B31" s="15">
        <f>B32+B39+B40+B41</f>
        <v>683455</v>
      </c>
      <c r="C31" s="15">
        <f>B31/B42*100</f>
        <v>81.764042268871279</v>
      </c>
      <c r="D31" s="15">
        <f>D32+D39+D40+D41</f>
        <v>507147</v>
      </c>
      <c r="E31" s="15">
        <f>D31/D42*100</f>
        <v>76.402068735904734</v>
      </c>
      <c r="F31" s="15">
        <f t="shared" ref="F31" si="4">F32+F39+F40+F41</f>
        <v>513085</v>
      </c>
      <c r="G31" s="10">
        <f>F31/F42*100</f>
        <v>75.050061653724015</v>
      </c>
      <c r="H31" s="10">
        <f t="shared" si="2"/>
        <v>-24.927756765258863</v>
      </c>
      <c r="I31" s="10">
        <f t="shared" si="3"/>
        <v>101.17086367463477</v>
      </c>
    </row>
    <row r="32" spans="1:9" ht="67.5" customHeight="1" x14ac:dyDescent="0.25">
      <c r="A32" s="3" t="s">
        <v>27</v>
      </c>
      <c r="B32" s="15">
        <f>B33+B36+B37+B38</f>
        <v>683843</v>
      </c>
      <c r="C32" s="15">
        <f>B32/B42*100</f>
        <v>81.810460026295416</v>
      </c>
      <c r="D32" s="15">
        <f>D33+D36+D37+D38</f>
        <v>507224</v>
      </c>
      <c r="E32" s="15">
        <f>D32/D42*100</f>
        <v>76.413668842565457</v>
      </c>
      <c r="F32" s="15">
        <f t="shared" ref="F32" si="5">F33+F36+F37+F38</f>
        <v>513177</v>
      </c>
      <c r="G32" s="10">
        <f>F32/F42*100</f>
        <v>75.063518694316016</v>
      </c>
      <c r="H32" s="10">
        <f t="shared" si="2"/>
        <v>-24.956898001441857</v>
      </c>
      <c r="I32" s="10">
        <f t="shared" si="3"/>
        <v>101.17364320300301</v>
      </c>
    </row>
    <row r="33" spans="1:9" ht="51.75" customHeight="1" x14ac:dyDescent="0.25">
      <c r="A33" s="3" t="s">
        <v>28</v>
      </c>
      <c r="B33" s="15">
        <f>B34+B35</f>
        <v>79019</v>
      </c>
      <c r="C33" s="15">
        <f>B33/B42*100</f>
        <v>9.4533112729352187</v>
      </c>
      <c r="D33" s="15">
        <f>D34+D35</f>
        <v>70456</v>
      </c>
      <c r="E33" s="15">
        <f>D33/D42*100</f>
        <v>10.614248245295554</v>
      </c>
      <c r="F33" s="15">
        <v>70770</v>
      </c>
      <c r="G33" s="10">
        <f>F33/F42*100</f>
        <v>10.351682203210089</v>
      </c>
      <c r="H33" s="10">
        <f t="shared" si="2"/>
        <v>-10.439261443450306</v>
      </c>
      <c r="I33" s="10">
        <f t="shared" si="3"/>
        <v>100.44566821846259</v>
      </c>
    </row>
    <row r="34" spans="1:9" ht="39" customHeight="1" x14ac:dyDescent="0.25">
      <c r="A34" s="3" t="s">
        <v>29</v>
      </c>
      <c r="B34" s="15">
        <v>70283</v>
      </c>
      <c r="C34" s="15">
        <f>B34/B42*100</f>
        <v>8.4081939305193174</v>
      </c>
      <c r="D34" s="15">
        <v>69229</v>
      </c>
      <c r="E34" s="15">
        <f>D34/D42*100</f>
        <v>10.429399792403286</v>
      </c>
      <c r="F34" s="15">
        <v>69229</v>
      </c>
      <c r="G34" s="10">
        <f>F34/F42*100</f>
        <v>10.12627677329421</v>
      </c>
      <c r="H34" s="10">
        <f t="shared" si="2"/>
        <v>-1.4996514093023876</v>
      </c>
      <c r="I34" s="10">
        <f t="shared" si="3"/>
        <v>100</v>
      </c>
    </row>
    <row r="35" spans="1:9" ht="26.25" customHeight="1" x14ac:dyDescent="0.25">
      <c r="A35" s="26" t="s">
        <v>113</v>
      </c>
      <c r="B35" s="15">
        <v>8736</v>
      </c>
      <c r="C35" s="15">
        <f>B35/B42*100</f>
        <v>1.0451173424159008</v>
      </c>
      <c r="D35" s="15">
        <v>1227</v>
      </c>
      <c r="E35" s="15">
        <f>D35/D42*100</f>
        <v>0.18484845289226814</v>
      </c>
      <c r="F35" s="15">
        <v>1227</v>
      </c>
      <c r="G35" s="10">
        <f>F35/F42*100</f>
        <v>0.17947596528668616</v>
      </c>
      <c r="H35" s="10"/>
      <c r="I35" s="10"/>
    </row>
    <row r="36" spans="1:9" ht="26.25" customHeight="1" x14ac:dyDescent="0.25">
      <c r="A36" s="27" t="s">
        <v>114</v>
      </c>
      <c r="B36" s="15">
        <v>291599</v>
      </c>
      <c r="C36" s="15">
        <f>B36/B42*100</f>
        <v>34.884978471970499</v>
      </c>
      <c r="D36" s="15">
        <v>139174</v>
      </c>
      <c r="E36" s="15">
        <f>D36/D42*100</f>
        <v>20.966665511677693</v>
      </c>
      <c r="F36" s="15">
        <v>131480</v>
      </c>
      <c r="G36" s="10">
        <f>F36/F42*100</f>
        <v>19.231866272121838</v>
      </c>
      <c r="H36" s="10"/>
      <c r="I36" s="10">
        <f t="shared" si="3"/>
        <v>94.471668558782525</v>
      </c>
    </row>
    <row r="37" spans="1:9" ht="26.25" customHeight="1" x14ac:dyDescent="0.25">
      <c r="A37" s="27" t="s">
        <v>115</v>
      </c>
      <c r="B37" s="15">
        <v>267004</v>
      </c>
      <c r="C37" s="15">
        <f>B37/B42*100</f>
        <v>31.942595111540196</v>
      </c>
      <c r="D37" s="15">
        <v>275175</v>
      </c>
      <c r="E37" s="15">
        <f>D37/D42*100</f>
        <v>41.455316238492166</v>
      </c>
      <c r="F37" s="15">
        <v>286744</v>
      </c>
      <c r="G37" s="10">
        <f>F37/F42*100</f>
        <v>41.942670081634503</v>
      </c>
      <c r="H37" s="10">
        <f t="shared" si="2"/>
        <v>7.3931476681997168</v>
      </c>
      <c r="I37" s="10">
        <f t="shared" si="3"/>
        <v>104.20423366948306</v>
      </c>
    </row>
    <row r="38" spans="1:9" ht="26.25" customHeight="1" x14ac:dyDescent="0.25">
      <c r="A38" s="3" t="s">
        <v>30</v>
      </c>
      <c r="B38" s="15">
        <v>46221</v>
      </c>
      <c r="C38" s="15">
        <f>B38/B42*100</f>
        <v>5.5295751698495135</v>
      </c>
      <c r="D38" s="15">
        <v>22419</v>
      </c>
      <c r="E38" s="15">
        <f>D38/D42*100</f>
        <v>3.3774388471000485</v>
      </c>
      <c r="F38" s="15">
        <v>24183</v>
      </c>
      <c r="G38" s="10">
        <f>F38/F42*100</f>
        <v>3.5373001373495772</v>
      </c>
      <c r="H38" s="10"/>
      <c r="I38" s="10"/>
    </row>
    <row r="39" spans="1:9" ht="36.75" customHeight="1" x14ac:dyDescent="0.25">
      <c r="A39" s="3" t="s">
        <v>31</v>
      </c>
      <c r="B39" s="15">
        <v>0</v>
      </c>
      <c r="C39" s="15">
        <f>B39/B42*100</f>
        <v>0</v>
      </c>
      <c r="D39" s="15">
        <v>57</v>
      </c>
      <c r="E39" s="15">
        <f>D39/D42*100</f>
        <v>8.5870919436505985E-3</v>
      </c>
      <c r="F39" s="15">
        <v>57</v>
      </c>
      <c r="G39" s="10">
        <f>F39/F42*100</f>
        <v>8.3375142798216059E-3</v>
      </c>
      <c r="H39" s="10"/>
      <c r="I39" s="10"/>
    </row>
    <row r="40" spans="1:9" ht="70.5" customHeight="1" x14ac:dyDescent="0.25">
      <c r="A40" s="3" t="s">
        <v>32</v>
      </c>
      <c r="B40" s="15">
        <v>70</v>
      </c>
      <c r="C40" s="15">
        <f>B40/B42*100</f>
        <v>8.3743376796145894E-3</v>
      </c>
      <c r="D40" s="15">
        <v>3</v>
      </c>
      <c r="E40" s="15">
        <f>D40/D42*100</f>
        <v>4.5195220756055781E-4</v>
      </c>
      <c r="F40" s="15">
        <v>3</v>
      </c>
      <c r="G40" s="10">
        <f>F40/F42*100</f>
        <v>4.388165410432424E-4</v>
      </c>
      <c r="H40" s="10"/>
      <c r="I40" s="10"/>
    </row>
    <row r="41" spans="1:9" ht="39" customHeight="1" x14ac:dyDescent="0.25">
      <c r="A41" s="3" t="s">
        <v>33</v>
      </c>
      <c r="B41" s="15">
        <v>-458</v>
      </c>
      <c r="C41" s="15">
        <f>B41/B42*100</f>
        <v>-5.4792095103764024E-2</v>
      </c>
      <c r="D41" s="15">
        <v>-137</v>
      </c>
      <c r="E41" s="15">
        <f>D41/D42*100</f>
        <v>-2.0639150811932142E-2</v>
      </c>
      <c r="F41" s="15">
        <v>-152</v>
      </c>
      <c r="G41" s="10">
        <f>F41/F42*100</f>
        <v>-2.2233371412857618E-2</v>
      </c>
      <c r="H41" s="10">
        <f t="shared" si="2"/>
        <v>-66.812227074235807</v>
      </c>
      <c r="I41" s="10">
        <f t="shared" si="3"/>
        <v>110.94890510948905</v>
      </c>
    </row>
    <row r="42" spans="1:9" ht="20.25" customHeight="1" x14ac:dyDescent="0.25">
      <c r="A42" s="12" t="s">
        <v>34</v>
      </c>
      <c r="B42" s="16">
        <f>B8+B31</f>
        <v>835887</v>
      </c>
      <c r="C42" s="16">
        <f t="shared" ref="C42:F42" si="6">C8+C31</f>
        <v>100</v>
      </c>
      <c r="D42" s="16">
        <f t="shared" si="6"/>
        <v>663787</v>
      </c>
      <c r="E42" s="16">
        <f t="shared" si="6"/>
        <v>100</v>
      </c>
      <c r="F42" s="16">
        <f t="shared" si="6"/>
        <v>683657</v>
      </c>
      <c r="G42" s="10">
        <f>G31+G8</f>
        <v>100</v>
      </c>
      <c r="H42" s="10">
        <f t="shared" si="2"/>
        <v>-18.211791785253268</v>
      </c>
      <c r="I42" s="10">
        <f t="shared" si="3"/>
        <v>102.99343012140942</v>
      </c>
    </row>
    <row r="43" spans="1:9" ht="26.25" customHeight="1" x14ac:dyDescent="0.25">
      <c r="A43" s="3" t="s">
        <v>35</v>
      </c>
      <c r="B43" s="17">
        <f>SUM(B44:B49)</f>
        <v>60115.899999999994</v>
      </c>
      <c r="C43" s="9">
        <f>B43/B87*100</f>
        <v>7.2845056407269917</v>
      </c>
      <c r="D43" s="17">
        <f>SUM(D44:D49)</f>
        <v>61058.6</v>
      </c>
      <c r="E43" s="9">
        <f>D43/D87*100</f>
        <v>9.0314234476866542</v>
      </c>
      <c r="F43" s="17">
        <f>SUM(F44:F49)</f>
        <v>59460.5</v>
      </c>
      <c r="G43" s="9">
        <f>F43/F87*100</f>
        <v>8.9300370670015976</v>
      </c>
      <c r="H43" s="9">
        <f>F43/B43*100-100</f>
        <v>-1.0902273774492102</v>
      </c>
      <c r="I43" s="10">
        <f t="shared" ref="I43:I63" si="7">F43/D43*100</f>
        <v>97.382678279554398</v>
      </c>
    </row>
    <row r="44" spans="1:9" ht="78" customHeight="1" x14ac:dyDescent="0.25">
      <c r="A44" s="3" t="s">
        <v>36</v>
      </c>
      <c r="B44" s="17">
        <v>259</v>
      </c>
      <c r="C44" s="9">
        <f>B44/B87*100</f>
        <v>3.1384158948768809E-2</v>
      </c>
      <c r="D44" s="17">
        <v>315.10000000000002</v>
      </c>
      <c r="E44" s="9">
        <f>D44/D87*100</f>
        <v>4.6607710107438832E-2</v>
      </c>
      <c r="F44" s="17">
        <v>294.5</v>
      </c>
      <c r="G44" s="9">
        <f>F44/F87*100</f>
        <v>4.4229293669443927E-2</v>
      </c>
      <c r="H44" s="9">
        <f>F44/B44*100-100</f>
        <v>13.706563706563713</v>
      </c>
      <c r="I44" s="10">
        <f t="shared" si="7"/>
        <v>93.462392891145669</v>
      </c>
    </row>
    <row r="45" spans="1:9" ht="111.75" customHeight="1" x14ac:dyDescent="0.25">
      <c r="A45" s="3" t="s">
        <v>37</v>
      </c>
      <c r="B45" s="17">
        <v>20531.3</v>
      </c>
      <c r="C45" s="9">
        <f>B45/B87*100</f>
        <v>2.4878671143816873</v>
      </c>
      <c r="D45" s="17">
        <v>20449.099999999999</v>
      </c>
      <c r="E45" s="9">
        <f>D45/D87*100</f>
        <v>3.024708742488186</v>
      </c>
      <c r="F45" s="17">
        <v>20303</v>
      </c>
      <c r="G45" s="9">
        <f>F45/F87*100</f>
        <v>3.0491930369124618</v>
      </c>
      <c r="H45" s="9">
        <f>F45/B45*100-100</f>
        <v>-1.1119607623482182</v>
      </c>
      <c r="I45" s="10">
        <f t="shared" si="7"/>
        <v>99.285543129037464</v>
      </c>
    </row>
    <row r="46" spans="1:9" ht="15" customHeight="1" x14ac:dyDescent="0.25">
      <c r="A46" s="3" t="s">
        <v>38</v>
      </c>
      <c r="B46" s="17">
        <v>14.6</v>
      </c>
      <c r="C46" s="9">
        <f>B46/B87*100</f>
        <v>1.7691456395831067E-3</v>
      </c>
      <c r="D46" s="17">
        <v>0.3</v>
      </c>
      <c r="E46" s="9">
        <f>D46/D87*100</f>
        <v>4.4374208290167089E-5</v>
      </c>
      <c r="F46" s="17">
        <v>0.3</v>
      </c>
      <c r="G46" s="9">
        <f>F46/F87*100</f>
        <v>4.5055307642897032E-5</v>
      </c>
      <c r="H46" s="9">
        <f t="shared" ref="H46:H48" si="8">F46/B46*100-100</f>
        <v>-97.945205479452056</v>
      </c>
      <c r="I46" s="10">
        <f t="shared" si="7"/>
        <v>100</v>
      </c>
    </row>
    <row r="47" spans="1:9" ht="64.5" customHeight="1" x14ac:dyDescent="0.25">
      <c r="A47" s="3" t="s">
        <v>39</v>
      </c>
      <c r="B47" s="17">
        <v>7293.8</v>
      </c>
      <c r="C47" s="9">
        <f>B47/B87*100</f>
        <v>0.88382153876652492</v>
      </c>
      <c r="D47" s="17">
        <v>7780.7</v>
      </c>
      <c r="E47" s="9">
        <f>D47/D87*100</f>
        <v>1.1508746748110101</v>
      </c>
      <c r="F47" s="17">
        <v>7704.8</v>
      </c>
      <c r="G47" s="9">
        <f>F47/F87*100</f>
        <v>1.1571404477566436</v>
      </c>
      <c r="H47" s="9">
        <f t="shared" si="8"/>
        <v>5.6349228111546807</v>
      </c>
      <c r="I47" s="10">
        <f t="shared" si="7"/>
        <v>99.024509362910791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1.4791402763389029E-2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17">
        <v>32017.200000000001</v>
      </c>
      <c r="C49" s="9">
        <f>B49/B87*100</f>
        <v>3.8796636829904281</v>
      </c>
      <c r="D49" s="17">
        <v>32413.4</v>
      </c>
      <c r="E49" s="9">
        <f>D49/D87*100</f>
        <v>4.7943965433083404</v>
      </c>
      <c r="F49" s="17">
        <v>31157.9</v>
      </c>
      <c r="G49" s="9">
        <f>F49/F87*100</f>
        <v>4.6794292333554051</v>
      </c>
      <c r="H49" s="9">
        <f>F49/B49*100-100</f>
        <v>-2.6838699199180525</v>
      </c>
      <c r="I49" s="10">
        <f t="shared" si="7"/>
        <v>96.126601960917398</v>
      </c>
    </row>
    <row r="50" spans="1:9" ht="15" customHeight="1" x14ac:dyDescent="0.25">
      <c r="A50" s="3" t="s">
        <v>42</v>
      </c>
      <c r="B50" s="17">
        <f>B51</f>
        <v>1410.4</v>
      </c>
      <c r="C50" s="9">
        <f>B50/B87*100</f>
        <v>0.17090431575808313</v>
      </c>
      <c r="D50" s="17">
        <f>D51</f>
        <v>1658.3</v>
      </c>
      <c r="E50" s="9">
        <f>D50/D87*100</f>
        <v>0.24528583202528026</v>
      </c>
      <c r="F50" s="17">
        <f>F51</f>
        <v>1658.3</v>
      </c>
      <c r="G50" s="9">
        <f>F50/F87*100</f>
        <v>0.24905072221405386</v>
      </c>
      <c r="H50" s="9">
        <f>F50/B50*100-100</f>
        <v>17.576574021554151</v>
      </c>
      <c r="I50" s="10">
        <f t="shared" si="7"/>
        <v>100</v>
      </c>
    </row>
    <row r="51" spans="1:9" ht="26.25" customHeight="1" x14ac:dyDescent="0.25">
      <c r="A51" s="3" t="s">
        <v>43</v>
      </c>
      <c r="B51" s="17">
        <v>1410.4</v>
      </c>
      <c r="C51" s="9">
        <f>B51/B87*100</f>
        <v>0.17090431575808313</v>
      </c>
      <c r="D51" s="17">
        <v>1658.3</v>
      </c>
      <c r="E51" s="9">
        <f>D51/D87*100</f>
        <v>0.24528583202528026</v>
      </c>
      <c r="F51" s="17">
        <v>1658.3</v>
      </c>
      <c r="G51" s="9">
        <f>F51/F87*100</f>
        <v>0.24905072221405386</v>
      </c>
      <c r="H51" s="9">
        <f t="shared" ref="H51:H100" si="9">F51/B51*100-100</f>
        <v>17.576574021554151</v>
      </c>
      <c r="I51" s="10">
        <f t="shared" si="7"/>
        <v>100</v>
      </c>
    </row>
    <row r="52" spans="1:9" ht="51.75" customHeight="1" x14ac:dyDescent="0.25">
      <c r="A52" s="3" t="s">
        <v>44</v>
      </c>
      <c r="B52" s="17">
        <f>B53</f>
        <v>1308.0999999999999</v>
      </c>
      <c r="C52" s="9">
        <f>B52/B87*100</f>
        <v>0.15850817884511381</v>
      </c>
      <c r="D52" s="17">
        <f>D53</f>
        <v>1694.6</v>
      </c>
      <c r="E52" s="9">
        <f>D52/D87*100</f>
        <v>0.25065511122839051</v>
      </c>
      <c r="F52" s="17">
        <f>F53</f>
        <v>1512.1</v>
      </c>
      <c r="G52" s="9">
        <f>F52/F87*100</f>
        <v>0.22709376895608202</v>
      </c>
      <c r="H52" s="9">
        <f t="shared" si="9"/>
        <v>15.595137986392473</v>
      </c>
      <c r="I52" s="10">
        <f t="shared" si="7"/>
        <v>89.230496872418271</v>
      </c>
    </row>
    <row r="53" spans="1:9" ht="66" customHeight="1" x14ac:dyDescent="0.25">
      <c r="A53" s="3" t="s">
        <v>102</v>
      </c>
      <c r="B53" s="17">
        <v>1308.0999999999999</v>
      </c>
      <c r="C53" s="9">
        <f>B53/B87*100</f>
        <v>0.15850817884511381</v>
      </c>
      <c r="D53" s="17">
        <v>1694.6</v>
      </c>
      <c r="E53" s="9">
        <f>D53/D87*100</f>
        <v>0.25065511122839051</v>
      </c>
      <c r="F53" s="17">
        <v>1512.1</v>
      </c>
      <c r="G53" s="9">
        <f>F53/F87*100</f>
        <v>0.22709376895608202</v>
      </c>
      <c r="H53" s="9">
        <f t="shared" si="9"/>
        <v>15.595137986392473</v>
      </c>
      <c r="I53" s="10">
        <f t="shared" si="7"/>
        <v>89.230496872418271</v>
      </c>
    </row>
    <row r="54" spans="1:9" ht="26.25" customHeight="1" x14ac:dyDescent="0.25">
      <c r="A54" s="3" t="s">
        <v>45</v>
      </c>
      <c r="B54" s="17">
        <f>SUM(B55:B58)</f>
        <v>14422.8</v>
      </c>
      <c r="C54" s="9">
        <f>B54/B87*100</f>
        <v>1.7476735431903583</v>
      </c>
      <c r="D54" s="17">
        <f>SUM(D55:D58)</f>
        <v>13523.8</v>
      </c>
      <c r="E54" s="9">
        <f>D54/D87*100</f>
        <v>2.0003597269152054</v>
      </c>
      <c r="F54" s="17">
        <f>SUM(F55:F58)</f>
        <v>11972.5</v>
      </c>
      <c r="G54" s="9">
        <f>F54/F87*100</f>
        <v>1.7980822358486157</v>
      </c>
      <c r="H54" s="9">
        <f t="shared" si="9"/>
        <v>-16.989072856865519</v>
      </c>
      <c r="I54" s="10">
        <f t="shared" si="7"/>
        <v>88.529111640219469</v>
      </c>
    </row>
    <row r="55" spans="1:9" ht="26.25" customHeight="1" x14ac:dyDescent="0.25">
      <c r="A55" s="3" t="s">
        <v>103</v>
      </c>
      <c r="B55" s="17">
        <v>141.5</v>
      </c>
      <c r="C55" s="9">
        <f>B55/B88*100</f>
        <v>7.8627928751427392E-2</v>
      </c>
      <c r="D55" s="17">
        <v>0</v>
      </c>
      <c r="E55" s="9">
        <f>D55/D88*100</f>
        <v>0</v>
      </c>
      <c r="F55" s="17">
        <v>0</v>
      </c>
      <c r="G55" s="9">
        <f>F55/F88*100</f>
        <v>0</v>
      </c>
      <c r="H55" s="9">
        <f t="shared" si="9"/>
        <v>-100</v>
      </c>
      <c r="I55" s="10" t="e">
        <f t="shared" si="7"/>
        <v>#DIV/0!</v>
      </c>
    </row>
    <row r="56" spans="1:9" ht="26.25" customHeight="1" x14ac:dyDescent="0.25">
      <c r="A56" s="3" t="s">
        <v>46</v>
      </c>
      <c r="B56" s="17">
        <v>1586</v>
      </c>
      <c r="C56" s="9">
        <f>B56/B87*100</f>
        <v>0.19218253317663064</v>
      </c>
      <c r="D56" s="17">
        <v>1254.8</v>
      </c>
      <c r="E56" s="9">
        <f>D56/D87*100</f>
        <v>0.18560252187500553</v>
      </c>
      <c r="F56" s="17">
        <v>1249.9000000000001</v>
      </c>
      <c r="G56" s="9">
        <f>F56/F87*100</f>
        <v>0.18771543007619002</v>
      </c>
      <c r="H56" s="9">
        <f t="shared" si="9"/>
        <v>-21.191677175283729</v>
      </c>
      <c r="I56" s="10">
        <f t="shared" si="7"/>
        <v>99.60949952183617</v>
      </c>
    </row>
    <row r="57" spans="1:9" ht="26.25" customHeight="1" x14ac:dyDescent="0.25">
      <c r="A57" s="3" t="s">
        <v>47</v>
      </c>
      <c r="B57" s="17">
        <v>3351.3</v>
      </c>
      <c r="C57" s="9">
        <f>B57/B87*100</f>
        <v>0.40609162889964834</v>
      </c>
      <c r="D57" s="17">
        <v>11063</v>
      </c>
      <c r="E57" s="9">
        <f>D57/D87*100</f>
        <v>1.6363728877137285</v>
      </c>
      <c r="F57" s="17">
        <v>9638.7000000000007</v>
      </c>
      <c r="G57" s="9">
        <f>F57/F87*100</f>
        <v>1.4475819792586391</v>
      </c>
      <c r="H57" s="9">
        <f t="shared" si="9"/>
        <v>187.61077790708083</v>
      </c>
      <c r="I57" s="10">
        <f t="shared" si="7"/>
        <v>87.12555364729279</v>
      </c>
    </row>
    <row r="58" spans="1:9" ht="26.25" customHeight="1" x14ac:dyDescent="0.25">
      <c r="A58" s="3" t="s">
        <v>48</v>
      </c>
      <c r="B58" s="17">
        <v>9344</v>
      </c>
      <c r="C58" s="9">
        <f>B58/B87*100</f>
        <v>1.1322532093331883</v>
      </c>
      <c r="D58" s="17">
        <v>1206</v>
      </c>
      <c r="E58" s="9">
        <f>D58/D87*100</f>
        <v>0.1783843173264717</v>
      </c>
      <c r="F58" s="17">
        <v>1083.9000000000001</v>
      </c>
      <c r="G58" s="9">
        <f>F58/F87*100</f>
        <v>0.16278482651378701</v>
      </c>
      <c r="H58" s="9">
        <f t="shared" si="9"/>
        <v>-88.400042808219183</v>
      </c>
      <c r="I58" s="10">
        <f t="shared" si="7"/>
        <v>89.875621890547279</v>
      </c>
    </row>
    <row r="59" spans="1:9" ht="26.25" customHeight="1" x14ac:dyDescent="0.25">
      <c r="A59" s="3" t="s">
        <v>49</v>
      </c>
      <c r="B59" s="17">
        <f>SUM(B60:B62)</f>
        <v>23874.7</v>
      </c>
      <c r="C59" s="9">
        <f>B59/B87*100</f>
        <v>2.8930014658462193</v>
      </c>
      <c r="D59" s="17">
        <f>SUM(D60:D62)</f>
        <v>8925.2999999999993</v>
      </c>
      <c r="E59" s="9">
        <f>D59/D87*100</f>
        <v>1.3201770708407607</v>
      </c>
      <c r="F59" s="17">
        <f>SUM(F60:F62)</f>
        <v>8269.6</v>
      </c>
      <c r="G59" s="9">
        <f>F59/F87*100</f>
        <v>1.2419645736123377</v>
      </c>
      <c r="H59" s="9">
        <f t="shared" si="9"/>
        <v>-65.362496701529238</v>
      </c>
      <c r="I59" s="10">
        <f t="shared" si="7"/>
        <v>92.653468230759756</v>
      </c>
    </row>
    <row r="60" spans="1:9" ht="15" customHeight="1" x14ac:dyDescent="0.25">
      <c r="A60" s="3" t="s">
        <v>50</v>
      </c>
      <c r="B60" s="17">
        <v>3224.4</v>
      </c>
      <c r="C60" s="9">
        <f>B60/B87*100</f>
        <v>0.39071460275834036</v>
      </c>
      <c r="D60" s="17">
        <v>3649</v>
      </c>
      <c r="E60" s="9">
        <f>D60/D87*100</f>
        <v>0.53973828683606573</v>
      </c>
      <c r="F60" s="17">
        <v>3445</v>
      </c>
      <c r="G60" s="9">
        <f>F60/F87*100</f>
        <v>0.51738511609926763</v>
      </c>
      <c r="H60" s="9">
        <f t="shared" si="9"/>
        <v>6.841582930157557</v>
      </c>
      <c r="I60" s="10">
        <f t="shared" si="7"/>
        <v>94.409427240339809</v>
      </c>
    </row>
    <row r="61" spans="1:9" ht="15" customHeight="1" x14ac:dyDescent="0.25">
      <c r="A61" s="3" t="s">
        <v>51</v>
      </c>
      <c r="B61" s="17">
        <v>1818.1</v>
      </c>
      <c r="C61" s="9">
        <f>B61/B87*100</f>
        <v>0.22030710187164698</v>
      </c>
      <c r="D61" s="17">
        <v>3601</v>
      </c>
      <c r="E61" s="9">
        <f>D61/D87*100</f>
        <v>0.53263841350963903</v>
      </c>
      <c r="F61" s="17">
        <v>3149.3</v>
      </c>
      <c r="G61" s="9">
        <f>F61/F87*100</f>
        <v>0.47297560119925214</v>
      </c>
      <c r="H61" s="9">
        <f t="shared" si="9"/>
        <v>73.219294868269088</v>
      </c>
      <c r="I61" s="10">
        <f t="shared" si="7"/>
        <v>87.456262149402946</v>
      </c>
    </row>
    <row r="62" spans="1:9" ht="15" customHeight="1" x14ac:dyDescent="0.25">
      <c r="A62" s="3" t="s">
        <v>52</v>
      </c>
      <c r="B62" s="17">
        <v>18832.2</v>
      </c>
      <c r="C62" s="9">
        <f>B62/B87*100</f>
        <v>2.2819797612162316</v>
      </c>
      <c r="D62" s="17">
        <v>1675.3</v>
      </c>
      <c r="E62" s="9">
        <f>D62/D87*100</f>
        <v>0.2478003704950564</v>
      </c>
      <c r="F62" s="17">
        <v>1675.3</v>
      </c>
      <c r="G62" s="9">
        <f>F62/F87*100</f>
        <v>0.25160385631381799</v>
      </c>
      <c r="H62" s="9">
        <f t="shared" si="9"/>
        <v>-91.104066439396348</v>
      </c>
      <c r="I62" s="10">
        <f t="shared" si="7"/>
        <v>100</v>
      </c>
    </row>
    <row r="63" spans="1:9" ht="15" customHeight="1" x14ac:dyDescent="0.25">
      <c r="A63" s="3" t="s">
        <v>53</v>
      </c>
      <c r="B63" s="17">
        <f>SUM(B64:B69)</f>
        <v>651499.80000000005</v>
      </c>
      <c r="C63" s="9">
        <f>B63/B87*100</f>
        <v>78.945070572552481</v>
      </c>
      <c r="D63" s="17">
        <f>SUM(D64:D69)</f>
        <v>508342.7</v>
      </c>
      <c r="E63" s="9">
        <f>D63/D87*100</f>
        <v>75.191016175286407</v>
      </c>
      <c r="F63" s="17">
        <f>SUM(F64:F69)</f>
        <v>503159.10000000003</v>
      </c>
      <c r="G63" s="9">
        <f>F63/F87*100</f>
        <v>75.566626812743991</v>
      </c>
      <c r="H63" s="9">
        <f t="shared" si="9"/>
        <v>-22.769109061890731</v>
      </c>
      <c r="I63" s="10">
        <f t="shared" si="7"/>
        <v>98.98029419916918</v>
      </c>
    </row>
    <row r="64" spans="1:9" ht="15" customHeight="1" x14ac:dyDescent="0.25">
      <c r="A64" s="3" t="s">
        <v>54</v>
      </c>
      <c r="B64" s="17">
        <v>147941.20000000001</v>
      </c>
      <c r="C64" s="9">
        <f>B64/B87*100</f>
        <v>17.926680061280294</v>
      </c>
      <c r="D64" s="17">
        <v>146200.70000000001</v>
      </c>
      <c r="E64" s="9">
        <f>D64/D87*100</f>
        <v>21.625134379894106</v>
      </c>
      <c r="F64" s="17">
        <v>143760.20000000001</v>
      </c>
      <c r="G64" s="9">
        <f>F64/F87*100</f>
        <v>21.590533459348023</v>
      </c>
      <c r="H64" s="9">
        <f t="shared" si="9"/>
        <v>-2.8261228109546295</v>
      </c>
      <c r="I64" s="10">
        <f t="shared" ref="I64:I100" si="10">F64/D64*100</f>
        <v>98.330719346761001</v>
      </c>
    </row>
    <row r="65" spans="1:9" ht="15" customHeight="1" x14ac:dyDescent="0.25">
      <c r="A65" s="3" t="s">
        <v>55</v>
      </c>
      <c r="B65" s="17">
        <v>467867.3</v>
      </c>
      <c r="C65" s="9">
        <f>B65/B87*100</f>
        <v>56.693520116337069</v>
      </c>
      <c r="D65" s="17">
        <v>327242.59999999998</v>
      </c>
      <c r="E65" s="9">
        <f>D65/D87*100</f>
        <v>48.40377097938611</v>
      </c>
      <c r="F65" s="17">
        <v>324499.5</v>
      </c>
      <c r="G65" s="9">
        <f>F65/F87*100</f>
        <v>48.73474934155422</v>
      </c>
      <c r="H65" s="9">
        <f t="shared" si="9"/>
        <v>-30.642833983054601</v>
      </c>
      <c r="I65" s="10">
        <f t="shared" si="10"/>
        <v>99.161753390298216</v>
      </c>
    </row>
    <row r="66" spans="1:9" ht="26.25" customHeight="1" x14ac:dyDescent="0.25">
      <c r="A66" s="3" t="s">
        <v>56</v>
      </c>
      <c r="B66" s="17">
        <v>34300.300000000003</v>
      </c>
      <c r="C66" s="9">
        <f>B66/B87*100</f>
        <v>4.1563168617392083</v>
      </c>
      <c r="D66" s="17">
        <v>32969.699999999997</v>
      </c>
      <c r="E66" s="9">
        <f>D66/D87*100</f>
        <v>4.8766811168810724</v>
      </c>
      <c r="F66" s="17">
        <v>32969.699999999997</v>
      </c>
      <c r="G66" s="9">
        <f>F66/F87*100</f>
        <v>4.9515332546467405</v>
      </c>
      <c r="H66" s="9">
        <f t="shared" si="9"/>
        <v>-3.8792663621018022</v>
      </c>
      <c r="I66" s="10">
        <f t="shared" si="10"/>
        <v>100</v>
      </c>
    </row>
    <row r="67" spans="1:9" ht="36.75" customHeight="1" x14ac:dyDescent="0.25">
      <c r="A67" s="3" t="s">
        <v>57</v>
      </c>
      <c r="B67" s="17">
        <v>37.5</v>
      </c>
      <c r="C67" s="9">
        <f>B67/B87*100</f>
        <v>4.5440384578333218E-3</v>
      </c>
      <c r="D67" s="17">
        <v>236.4</v>
      </c>
      <c r="E67" s="9">
        <f>D67/D87*100</f>
        <v>3.4966876132651668E-2</v>
      </c>
      <c r="F67" s="17">
        <v>236.4</v>
      </c>
      <c r="G67" s="9">
        <f>F67/F87*100</f>
        <v>3.5503582422602861E-2</v>
      </c>
      <c r="H67" s="9">
        <f t="shared" si="9"/>
        <v>530.4</v>
      </c>
      <c r="I67" s="10">
        <f t="shared" si="10"/>
        <v>100</v>
      </c>
    </row>
    <row r="68" spans="1:9" ht="15" customHeight="1" x14ac:dyDescent="0.25">
      <c r="A68" s="3" t="s">
        <v>58</v>
      </c>
      <c r="B68" s="17">
        <v>1353.5</v>
      </c>
      <c r="C68" s="9">
        <f>B68/B87*100</f>
        <v>0.16400949473806403</v>
      </c>
      <c r="D68" s="17">
        <v>289</v>
      </c>
      <c r="E68" s="9">
        <f>D68/D87*100</f>
        <v>4.2747153986194289E-2</v>
      </c>
      <c r="F68" s="17">
        <v>289</v>
      </c>
      <c r="G68" s="9">
        <f>F68/F87*100</f>
        <v>4.340327969599081E-2</v>
      </c>
      <c r="H68" s="9">
        <f t="shared" si="9"/>
        <v>-78.647949759881783</v>
      </c>
      <c r="I68" s="10">
        <f t="shared" si="10"/>
        <v>100</v>
      </c>
    </row>
    <row r="69" spans="1:9" ht="26.25" customHeight="1" x14ac:dyDescent="0.25">
      <c r="A69" s="3" t="s">
        <v>59</v>
      </c>
      <c r="B69" s="17">
        <v>0</v>
      </c>
      <c r="C69" s="9">
        <f>B69/B87*100</f>
        <v>0</v>
      </c>
      <c r="D69" s="17">
        <v>1404.3</v>
      </c>
      <c r="E69" s="9">
        <f>D69/D87*100</f>
        <v>0.20771566900627214</v>
      </c>
      <c r="F69" s="17">
        <v>1404.3</v>
      </c>
      <c r="G69" s="9">
        <f>F69/F87*100</f>
        <v>0.21090389507640103</v>
      </c>
      <c r="H69" s="9" t="e">
        <f t="shared" si="9"/>
        <v>#DIV/0!</v>
      </c>
      <c r="I69" s="10">
        <f t="shared" si="10"/>
        <v>100</v>
      </c>
    </row>
    <row r="70" spans="1:9" ht="26.25" customHeight="1" x14ac:dyDescent="0.25">
      <c r="A70" s="3" t="s">
        <v>60</v>
      </c>
      <c r="B70" s="17">
        <f>B71</f>
        <v>15641.7</v>
      </c>
      <c r="C70" s="9">
        <f>B70/B87*100</f>
        <v>1.8953729692237729</v>
      </c>
      <c r="D70" s="17">
        <f>D71</f>
        <v>15888.2</v>
      </c>
      <c r="E70" s="9">
        <f>D70/D87*100</f>
        <v>2.3500876538527757</v>
      </c>
      <c r="F70" s="17">
        <f>F71</f>
        <v>15888.2</v>
      </c>
      <c r="G70" s="9">
        <f>F70/F87*100</f>
        <v>2.386159129639589</v>
      </c>
      <c r="H70" s="9">
        <f t="shared" si="9"/>
        <v>1.5759156613411704</v>
      </c>
      <c r="I70" s="10">
        <f t="shared" si="10"/>
        <v>100</v>
      </c>
    </row>
    <row r="71" spans="1:9" ht="15" customHeight="1" x14ac:dyDescent="0.25">
      <c r="A71" s="3" t="s">
        <v>61</v>
      </c>
      <c r="B71" s="17">
        <v>15641.7</v>
      </c>
      <c r="C71" s="9">
        <f>B71/B87*100</f>
        <v>1.8953729692237729</v>
      </c>
      <c r="D71" s="17">
        <v>15888.2</v>
      </c>
      <c r="E71" s="9">
        <f>D71/D87*100</f>
        <v>2.3500876538527757</v>
      </c>
      <c r="F71" s="17">
        <v>15888.2</v>
      </c>
      <c r="G71" s="9">
        <f>F71/F87*100</f>
        <v>2.386159129639589</v>
      </c>
      <c r="H71" s="9">
        <f t="shared" si="9"/>
        <v>1.5759156613411704</v>
      </c>
      <c r="I71" s="10">
        <f t="shared" si="10"/>
        <v>100</v>
      </c>
    </row>
    <row r="72" spans="1:9" ht="15" customHeight="1" x14ac:dyDescent="0.25">
      <c r="A72" s="3" t="s">
        <v>62</v>
      </c>
      <c r="B72" s="17">
        <f>SUM(B73:B76)</f>
        <v>20346.800000000003</v>
      </c>
      <c r="C72" s="9">
        <f>B72/B87*100</f>
        <v>2.4655104451691479</v>
      </c>
      <c r="D72" s="17">
        <f>SUM(D73:D76)</f>
        <v>29953.9</v>
      </c>
      <c r="E72" s="9">
        <f>D72/D87*100</f>
        <v>4.4306019923427868</v>
      </c>
      <c r="F72" s="17">
        <f>SUM(F73:F76)</f>
        <v>28938.400000000001</v>
      </c>
      <c r="G72" s="9">
        <f>F72/F87*100</f>
        <v>4.3460950489773715</v>
      </c>
      <c r="H72" s="9">
        <f t="shared" si="9"/>
        <v>42.225804549118294</v>
      </c>
      <c r="I72" s="10">
        <f t="shared" si="10"/>
        <v>96.609790377880671</v>
      </c>
    </row>
    <row r="73" spans="1:9" ht="15" customHeight="1" x14ac:dyDescent="0.25">
      <c r="A73" s="3" t="s">
        <v>63</v>
      </c>
      <c r="B73" s="17">
        <v>2257.3000000000002</v>
      </c>
      <c r="C73" s="9">
        <f>B73/B87*100</f>
        <v>0.27352688028979089</v>
      </c>
      <c r="D73" s="17">
        <v>2400</v>
      </c>
      <c r="E73" s="9">
        <f>D73/D87*100</f>
        <v>0.35499366632133672</v>
      </c>
      <c r="F73" s="17">
        <v>2358.9</v>
      </c>
      <c r="G73" s="9">
        <f>F73/F87*100</f>
        <v>0.35426988399609938</v>
      </c>
      <c r="H73" s="9">
        <f t="shared" si="9"/>
        <v>4.5009524653346773</v>
      </c>
      <c r="I73" s="10">
        <f t="shared" si="10"/>
        <v>98.287500000000009</v>
      </c>
    </row>
    <row r="74" spans="1:9" ht="26.25" customHeight="1" x14ac:dyDescent="0.25">
      <c r="A74" s="3" t="s">
        <v>64</v>
      </c>
      <c r="B74" s="17">
        <v>7583</v>
      </c>
      <c r="C74" s="9">
        <f>B74/B87*100</f>
        <v>0.91886516335333546</v>
      </c>
      <c r="D74" s="17">
        <v>18699.7</v>
      </c>
      <c r="E74" s="9">
        <f>D74/D87*100</f>
        <v>2.7659479425454587</v>
      </c>
      <c r="F74" s="17">
        <v>18045.7</v>
      </c>
      <c r="G74" s="9">
        <f>F74/F87*100</f>
        <v>2.7101818837714235</v>
      </c>
      <c r="H74" s="9">
        <f t="shared" si="9"/>
        <v>137.97573519715152</v>
      </c>
      <c r="I74" s="10">
        <f t="shared" si="10"/>
        <v>96.502617689053835</v>
      </c>
    </row>
    <row r="75" spans="1:9" ht="15" customHeight="1" x14ac:dyDescent="0.25">
      <c r="A75" s="3" t="s">
        <v>65</v>
      </c>
      <c r="B75" s="17">
        <v>9333.6</v>
      </c>
      <c r="C75" s="9">
        <f>B75/B87*100</f>
        <v>1.1309929960008827</v>
      </c>
      <c r="D75" s="17">
        <v>7548.7</v>
      </c>
      <c r="E75" s="9">
        <f>D75/D87*100</f>
        <v>1.1165586203999478</v>
      </c>
      <c r="F75" s="17">
        <v>7269.5</v>
      </c>
      <c r="G75" s="9">
        <f>F75/F87*100</f>
        <v>1.0917651963668</v>
      </c>
      <c r="H75" s="9">
        <f t="shared" si="9"/>
        <v>-22.114725293563041</v>
      </c>
      <c r="I75" s="10">
        <f t="shared" si="10"/>
        <v>96.301349901307503</v>
      </c>
    </row>
    <row r="76" spans="1:9" ht="26.25" customHeight="1" x14ac:dyDescent="0.25">
      <c r="A76" s="3" t="s">
        <v>66</v>
      </c>
      <c r="B76" s="17">
        <v>1172.9000000000001</v>
      </c>
      <c r="C76" s="9">
        <f>B76/B87*100</f>
        <v>0.14212540552513878</v>
      </c>
      <c r="D76" s="17">
        <v>1305.5</v>
      </c>
      <c r="E76" s="9">
        <f>D76/D87*100</f>
        <v>0.19310176307604376</v>
      </c>
      <c r="F76" s="17">
        <v>1264.3</v>
      </c>
      <c r="G76" s="9">
        <f>F76/F87*100</f>
        <v>0.18987808484304908</v>
      </c>
      <c r="H76" s="9">
        <f t="shared" si="9"/>
        <v>7.7926506948588781</v>
      </c>
      <c r="I76" s="10">
        <f t="shared" si="10"/>
        <v>96.844121026426649</v>
      </c>
    </row>
    <row r="77" spans="1:9" ht="26.25" customHeight="1" x14ac:dyDescent="0.25">
      <c r="A77" s="3" t="s">
        <v>67</v>
      </c>
      <c r="B77" s="17">
        <f>SUM(B78:B79)</f>
        <v>1237.5999999999999</v>
      </c>
      <c r="C77" s="9">
        <f>B77/B87*100</f>
        <v>0.14996538654438715</v>
      </c>
      <c r="D77" s="17">
        <f>SUM(D78:D79)</f>
        <v>7725.4</v>
      </c>
      <c r="E77" s="9">
        <f>D77/D87*100</f>
        <v>1.1426950290828561</v>
      </c>
      <c r="F77" s="17">
        <f>SUM(F78:F79)</f>
        <v>7725.4</v>
      </c>
      <c r="G77" s="9">
        <f>F77/F87*100</f>
        <v>1.1602342455481223</v>
      </c>
      <c r="H77" s="9">
        <f t="shared" si="9"/>
        <v>524.22430510665799</v>
      </c>
      <c r="I77" s="10">
        <f t="shared" si="10"/>
        <v>100</v>
      </c>
    </row>
    <row r="78" spans="1:9" ht="15" customHeight="1" x14ac:dyDescent="0.25">
      <c r="A78" s="3" t="s">
        <v>68</v>
      </c>
      <c r="B78" s="17">
        <v>1237.5999999999999</v>
      </c>
      <c r="C78" s="9">
        <f>B78/B87*100</f>
        <v>0.14996538654438715</v>
      </c>
      <c r="D78" s="17">
        <v>500</v>
      </c>
      <c r="E78" s="9">
        <f t="shared" ref="E78:G78" si="11">D78/D87*100</f>
        <v>7.3957013816945152E-2</v>
      </c>
      <c r="F78" s="17">
        <v>500</v>
      </c>
      <c r="G78" s="9">
        <f t="shared" si="11"/>
        <v>7.5092179404828388E-2</v>
      </c>
      <c r="H78" s="9">
        <f t="shared" si="9"/>
        <v>-59.599224305106659</v>
      </c>
      <c r="I78" s="10">
        <f t="shared" si="10"/>
        <v>100</v>
      </c>
    </row>
    <row r="79" spans="1:9" ht="15" customHeight="1" x14ac:dyDescent="0.25">
      <c r="A79" s="3" t="s">
        <v>69</v>
      </c>
      <c r="B79" s="17">
        <v>0</v>
      </c>
      <c r="C79" s="9">
        <f>B79/B87*100</f>
        <v>0</v>
      </c>
      <c r="D79" s="17">
        <v>7225.4</v>
      </c>
      <c r="E79" s="9">
        <f t="shared" ref="E79:G79" si="12">D79/D87*100</f>
        <v>1.0687380152659109</v>
      </c>
      <c r="F79" s="17">
        <v>7225.4</v>
      </c>
      <c r="G79" s="9">
        <f t="shared" si="12"/>
        <v>1.085142066143294</v>
      </c>
      <c r="H79" s="9" t="e">
        <f t="shared" si="9"/>
        <v>#DIV/0!</v>
      </c>
      <c r="I79" s="10">
        <f t="shared" si="10"/>
        <v>100</v>
      </c>
    </row>
    <row r="80" spans="1:9" ht="26.25" customHeight="1" x14ac:dyDescent="0.25">
      <c r="A80" s="3" t="s">
        <v>70</v>
      </c>
      <c r="B80" s="17">
        <f>B81</f>
        <v>910</v>
      </c>
      <c r="C80" s="9">
        <f>B80/B87*100</f>
        <v>0.11026866657675527</v>
      </c>
      <c r="D80" s="17">
        <f>D81</f>
        <v>1176.9000000000001</v>
      </c>
      <c r="E80" s="9">
        <f t="shared" ref="E80:G80" si="13">D80/D87*100</f>
        <v>0.17408001912232549</v>
      </c>
      <c r="F80" s="17">
        <f>F81</f>
        <v>1176.9000000000001</v>
      </c>
      <c r="G80" s="9">
        <f t="shared" si="13"/>
        <v>0.17675197188308509</v>
      </c>
      <c r="H80" s="9">
        <f t="shared" si="9"/>
        <v>29.329670329670336</v>
      </c>
      <c r="I80" s="10">
        <f t="shared" si="10"/>
        <v>100</v>
      </c>
    </row>
    <row r="81" spans="1:9" ht="26.25" customHeight="1" x14ac:dyDescent="0.25">
      <c r="A81" s="3" t="s">
        <v>71</v>
      </c>
      <c r="B81" s="17">
        <v>910</v>
      </c>
      <c r="C81" s="9">
        <f>B81/B87*100</f>
        <v>0.11026866657675527</v>
      </c>
      <c r="D81" s="17">
        <v>1176.9000000000001</v>
      </c>
      <c r="E81" s="9">
        <f t="shared" ref="E81:G81" si="14">D81/D87*100</f>
        <v>0.17408001912232549</v>
      </c>
      <c r="F81" s="17">
        <v>1176.9000000000001</v>
      </c>
      <c r="G81" s="9">
        <f t="shared" si="14"/>
        <v>0.17675197188308509</v>
      </c>
      <c r="H81" s="9">
        <f t="shared" si="9"/>
        <v>29.329670329670336</v>
      </c>
      <c r="I81" s="10">
        <f t="shared" si="10"/>
        <v>100</v>
      </c>
    </row>
    <row r="82" spans="1:9" ht="39" customHeight="1" x14ac:dyDescent="0.25">
      <c r="A82" s="3" t="s">
        <v>72</v>
      </c>
      <c r="B82" s="17">
        <f>B83</f>
        <v>2089</v>
      </c>
      <c r="C82" s="9">
        <f>B82/B87*100</f>
        <v>0.25313323569103491</v>
      </c>
      <c r="D82" s="17">
        <f>D83</f>
        <v>136</v>
      </c>
      <c r="E82" s="9">
        <f t="shared" ref="E82:G82" si="15">D82/D87*100</f>
        <v>2.0116307758209079E-2</v>
      </c>
      <c r="F82" s="17">
        <f>F83</f>
        <v>102.6</v>
      </c>
      <c r="G82" s="9">
        <f t="shared" si="15"/>
        <v>1.5408915213870784E-2</v>
      </c>
      <c r="H82" s="9">
        <f t="shared" si="9"/>
        <v>-95.088559119195793</v>
      </c>
      <c r="I82" s="10">
        <f t="shared" si="10"/>
        <v>75.441176470588232</v>
      </c>
    </row>
    <row r="83" spans="1:9" ht="39" customHeight="1" x14ac:dyDescent="0.25">
      <c r="A83" s="3" t="s">
        <v>73</v>
      </c>
      <c r="B83" s="17">
        <v>2089</v>
      </c>
      <c r="C83" s="9">
        <f>B83/B87*100</f>
        <v>0.25313323569103491</v>
      </c>
      <c r="D83" s="17">
        <v>136</v>
      </c>
      <c r="E83" s="9">
        <f t="shared" ref="E83:G83" si="16">D83/D87*100</f>
        <v>2.0116307758209079E-2</v>
      </c>
      <c r="F83" s="17">
        <v>102.6</v>
      </c>
      <c r="G83" s="9">
        <f t="shared" si="16"/>
        <v>1.5408915213870784E-2</v>
      </c>
      <c r="H83" s="9">
        <f t="shared" si="9"/>
        <v>-95.088559119195793</v>
      </c>
      <c r="I83" s="10">
        <f t="shared" si="10"/>
        <v>75.441176470588232</v>
      </c>
    </row>
    <row r="84" spans="1:9" ht="90" customHeight="1" x14ac:dyDescent="0.25">
      <c r="A84" s="3" t="s">
        <v>74</v>
      </c>
      <c r="B84" s="17">
        <f>SUM(B85:B86)</f>
        <v>32400.3</v>
      </c>
      <c r="C84" s="9">
        <f>B84/B87*100</f>
        <v>3.9260855798756529</v>
      </c>
      <c r="D84" s="17">
        <f>SUM(D85:D86)</f>
        <v>25984.7</v>
      </c>
      <c r="E84" s="9">
        <f t="shared" ref="E84:G84" si="17">D84/D87*100</f>
        <v>3.8435016338583492</v>
      </c>
      <c r="F84" s="17">
        <f>SUM(F85:F86)</f>
        <v>25984.7</v>
      </c>
      <c r="G84" s="9">
        <f t="shared" si="17"/>
        <v>3.9024955083612887</v>
      </c>
      <c r="H84" s="9">
        <f t="shared" si="9"/>
        <v>-19.801051224834339</v>
      </c>
      <c r="I84" s="10">
        <f t="shared" si="10"/>
        <v>100</v>
      </c>
    </row>
    <row r="85" spans="1:9" ht="64.5" customHeight="1" x14ac:dyDescent="0.25">
      <c r="A85" s="3" t="s">
        <v>75</v>
      </c>
      <c r="B85" s="17">
        <v>11500</v>
      </c>
      <c r="C85" s="9">
        <f>B85/B87*100</f>
        <v>1.3935051270688854</v>
      </c>
      <c r="D85" s="17">
        <v>12204</v>
      </c>
      <c r="E85" s="9">
        <f t="shared" ref="E85:G85" si="18">D85/D87*100</f>
        <v>1.8051427932439972</v>
      </c>
      <c r="F85" s="17">
        <v>12204</v>
      </c>
      <c r="G85" s="9">
        <f t="shared" si="18"/>
        <v>1.8328499149130515</v>
      </c>
      <c r="H85" s="9">
        <f t="shared" si="9"/>
        <v>6.1217391304347899</v>
      </c>
      <c r="I85" s="10">
        <f t="shared" si="10"/>
        <v>100</v>
      </c>
    </row>
    <row r="86" spans="1:9" ht="26.25" customHeight="1" x14ac:dyDescent="0.25">
      <c r="A86" s="3" t="s">
        <v>76</v>
      </c>
      <c r="B86" s="17">
        <v>20900.3</v>
      </c>
      <c r="C86" s="9">
        <f>B86/B87*100</f>
        <v>2.5325804528067675</v>
      </c>
      <c r="D86" s="17">
        <v>13780.7</v>
      </c>
      <c r="E86" s="9">
        <f t="shared" ref="E86:G86" si="19">D86/D87*100</f>
        <v>2.038358840614352</v>
      </c>
      <c r="F86" s="17">
        <v>13780.7</v>
      </c>
      <c r="G86" s="9">
        <f t="shared" si="19"/>
        <v>2.0696455934482372</v>
      </c>
      <c r="H86" s="9">
        <f t="shared" si="9"/>
        <v>-34.064582805031492</v>
      </c>
      <c r="I86" s="10">
        <f t="shared" si="10"/>
        <v>100</v>
      </c>
    </row>
    <row r="87" spans="1:9" s="14" customFormat="1" ht="15" customHeight="1" x14ac:dyDescent="0.25">
      <c r="A87" s="12" t="s">
        <v>77</v>
      </c>
      <c r="B87" s="16">
        <f>B43+B50+B52+B54+B59+B63+B70+B72+B77+B80+B82+B84</f>
        <v>825257.10000000009</v>
      </c>
      <c r="C87" s="13">
        <f>C43+C50+C52+C54+C59+C63+C70+C72+C77+C80+C82+C84</f>
        <v>99.999999999999986</v>
      </c>
      <c r="D87" s="16">
        <f>D43+D50+D52+D54+D59+D63+D70+D72+D77+D80+D82+D84</f>
        <v>676068.4</v>
      </c>
      <c r="E87" s="13"/>
      <c r="F87" s="16">
        <f>F43+F50+F52+F54+F59+F63+F70+F72+F77+F80+F82+F84</f>
        <v>665848.30000000005</v>
      </c>
      <c r="G87" s="13"/>
      <c r="H87" s="9">
        <f t="shared" si="9"/>
        <v>-19.316259139121613</v>
      </c>
      <c r="I87" s="10">
        <f t="shared" si="10"/>
        <v>98.48830384617888</v>
      </c>
    </row>
    <row r="88" spans="1:9" ht="115.5" customHeight="1" x14ac:dyDescent="0.25">
      <c r="A88" s="3" t="s">
        <v>78</v>
      </c>
      <c r="B88" s="17">
        <v>179961.5</v>
      </c>
      <c r="C88" s="9">
        <f>B88/B87*100</f>
        <v>21.806719384783236</v>
      </c>
      <c r="D88" s="17">
        <v>180776.8</v>
      </c>
      <c r="E88" s="9">
        <f t="shared" ref="E88:G88" si="20">D88/D87*100</f>
        <v>26.739424590766259</v>
      </c>
      <c r="F88" s="17">
        <v>180311.5</v>
      </c>
      <c r="G88" s="9">
        <f t="shared" si="20"/>
        <v>27.079967013507428</v>
      </c>
      <c r="H88" s="9">
        <f t="shared" si="9"/>
        <v>0.19448604284806947</v>
      </c>
      <c r="I88" s="10">
        <f t="shared" si="10"/>
        <v>99.742610777489148</v>
      </c>
    </row>
    <row r="89" spans="1:9" ht="51.75" customHeight="1" x14ac:dyDescent="0.25">
      <c r="A89" s="3" t="s">
        <v>79</v>
      </c>
      <c r="B89" s="17">
        <v>306356.2</v>
      </c>
      <c r="C89" s="9">
        <f>B89/B87*100</f>
        <v>37.122516122551382</v>
      </c>
      <c r="D89" s="17">
        <v>129615.2</v>
      </c>
      <c r="E89" s="9">
        <f t="shared" ref="E89:G89" si="21">D89/D87*100</f>
        <v>19.171906274572219</v>
      </c>
      <c r="F89" s="17">
        <v>123889.9</v>
      </c>
      <c r="G89" s="9">
        <f t="shared" si="21"/>
        <v>18.606325194492499</v>
      </c>
      <c r="H89" s="9">
        <f t="shared" si="9"/>
        <v>-59.560178641724896</v>
      </c>
      <c r="I89" s="10">
        <f t="shared" si="10"/>
        <v>95.582848307914503</v>
      </c>
    </row>
    <row r="90" spans="1:9" ht="26.25" customHeight="1" x14ac:dyDescent="0.25">
      <c r="A90" s="3" t="s">
        <v>80</v>
      </c>
      <c r="B90" s="17">
        <v>10122.200000000001</v>
      </c>
      <c r="C90" s="9">
        <f>B90/B87*100</f>
        <v>1.2265510954101455</v>
      </c>
      <c r="D90" s="17">
        <v>17290.599999999999</v>
      </c>
      <c r="E90" s="9">
        <f t="shared" ref="E90:G90" si="22">D90/D87*100</f>
        <v>2.5575222862065434</v>
      </c>
      <c r="F90" s="17">
        <v>16319.4</v>
      </c>
      <c r="G90" s="9">
        <f t="shared" si="22"/>
        <v>2.4509186251583128</v>
      </c>
      <c r="H90" s="9">
        <f t="shared" si="9"/>
        <v>61.223844618758761</v>
      </c>
      <c r="I90" s="10">
        <f t="shared" si="10"/>
        <v>94.38307519692782</v>
      </c>
    </row>
    <row r="91" spans="1:9" ht="51.75" customHeight="1" x14ac:dyDescent="0.25">
      <c r="A91" s="3" t="s">
        <v>81</v>
      </c>
      <c r="B91" s="17">
        <v>7423.9</v>
      </c>
      <c r="C91" s="9">
        <f>B91/B87*100</f>
        <v>0.89958632285623463</v>
      </c>
      <c r="D91" s="17">
        <v>4848.7</v>
      </c>
      <c r="E91" s="9">
        <f t="shared" ref="E91:G91" si="23">D91/D87*100</f>
        <v>0.71719074578844388</v>
      </c>
      <c r="F91" s="17">
        <v>4848.7</v>
      </c>
      <c r="G91" s="9">
        <f t="shared" si="23"/>
        <v>0.72819890056038283</v>
      </c>
      <c r="H91" s="9">
        <f t="shared" si="9"/>
        <v>-34.68796724093805</v>
      </c>
      <c r="I91" s="10">
        <f t="shared" si="10"/>
        <v>100</v>
      </c>
    </row>
    <row r="92" spans="1:9" ht="15" customHeight="1" x14ac:dyDescent="0.25">
      <c r="A92" s="3" t="s">
        <v>82</v>
      </c>
      <c r="B92" s="17">
        <v>54525.5</v>
      </c>
      <c r="C92" s="9">
        <f>B92/B87*100</f>
        <v>6.6070925048690876</v>
      </c>
      <c r="D92" s="17">
        <v>39118.199999999997</v>
      </c>
      <c r="E92" s="9">
        <f t="shared" ref="E92:G92" si="24">D92/D87*100</f>
        <v>5.7861305157880469</v>
      </c>
      <c r="F92" s="17">
        <v>39118.199999999997</v>
      </c>
      <c r="G92" s="9">
        <f t="shared" si="24"/>
        <v>5.8749417847879153</v>
      </c>
      <c r="H92" s="9">
        <f t="shared" si="9"/>
        <v>-28.257054038935919</v>
      </c>
      <c r="I92" s="10">
        <f t="shared" si="10"/>
        <v>100</v>
      </c>
    </row>
    <row r="93" spans="1:9" ht="51.75" customHeight="1" x14ac:dyDescent="0.25">
      <c r="A93" s="3" t="s">
        <v>83</v>
      </c>
      <c r="B93" s="17">
        <v>254323.8</v>
      </c>
      <c r="C93" s="9">
        <f>B93/B87*100</f>
        <v>30.817523411794941</v>
      </c>
      <c r="D93" s="17">
        <v>300126.59999999998</v>
      </c>
      <c r="E93" s="9">
        <f t="shared" ref="E93:G93" si="25">D93/D87*100</f>
        <v>44.39293420606554</v>
      </c>
      <c r="F93" s="17">
        <v>297613.2</v>
      </c>
      <c r="G93" s="9">
        <f t="shared" si="25"/>
        <v>44.696847615290146</v>
      </c>
      <c r="H93" s="9">
        <f t="shared" si="9"/>
        <v>17.021371967546898</v>
      </c>
      <c r="I93" s="10">
        <f t="shared" si="10"/>
        <v>99.162553402464169</v>
      </c>
    </row>
    <row r="94" spans="1:9" ht="42" customHeight="1" x14ac:dyDescent="0.25">
      <c r="A94" s="3" t="s">
        <v>84</v>
      </c>
      <c r="B94" s="17">
        <v>2089</v>
      </c>
      <c r="C94" s="9">
        <f>B94/B87*100</f>
        <v>0.25313323569103491</v>
      </c>
      <c r="D94" s="17">
        <v>136</v>
      </c>
      <c r="E94" s="9">
        <f t="shared" ref="E94:G94" si="26">D94/D87*100</f>
        <v>2.0116307758209079E-2</v>
      </c>
      <c r="F94" s="17">
        <v>102.6</v>
      </c>
      <c r="G94" s="9">
        <f t="shared" si="26"/>
        <v>1.5408915213870784E-2</v>
      </c>
      <c r="H94" s="9">
        <f t="shared" si="9"/>
        <v>-95.088559119195793</v>
      </c>
      <c r="I94" s="10">
        <f t="shared" si="10"/>
        <v>75.441176470588232</v>
      </c>
    </row>
    <row r="95" spans="1:9" ht="15" customHeight="1" x14ac:dyDescent="0.25">
      <c r="A95" s="3" t="s">
        <v>85</v>
      </c>
      <c r="B95" s="17">
        <f>SUM(B96:B100)</f>
        <v>10455</v>
      </c>
      <c r="C95" s="9">
        <f>B95/B87*100</f>
        <v>1.2668779220439301</v>
      </c>
      <c r="D95" s="17">
        <f>SUM(D96:D100)</f>
        <v>4156.3</v>
      </c>
      <c r="E95" s="9">
        <f t="shared" ref="E95:G95" si="27">D95/D87*100</f>
        <v>0.61477507305473822</v>
      </c>
      <c r="F95" s="17">
        <f>SUM(F96:F100)</f>
        <v>3644.8</v>
      </c>
      <c r="G95" s="9">
        <f t="shared" si="27"/>
        <v>0.54739195098943705</v>
      </c>
      <c r="H95" s="9">
        <f t="shared" si="9"/>
        <v>-65.138211382113823</v>
      </c>
      <c r="I95" s="10">
        <f t="shared" si="10"/>
        <v>87.693381132257059</v>
      </c>
    </row>
    <row r="96" spans="1:9" ht="77.25" customHeight="1" x14ac:dyDescent="0.25">
      <c r="A96" s="3" t="s">
        <v>86</v>
      </c>
      <c r="B96" s="17">
        <v>7569.7</v>
      </c>
      <c r="C96" s="9">
        <f>B96/B87*100</f>
        <v>0.9172535443802905</v>
      </c>
      <c r="D96" s="17">
        <v>2136.5</v>
      </c>
      <c r="E96" s="9">
        <f t="shared" ref="E96:G96" si="28">D96/D87*100</f>
        <v>0.31601832003980662</v>
      </c>
      <c r="F96" s="17">
        <v>1757.9</v>
      </c>
      <c r="G96" s="9">
        <f t="shared" si="28"/>
        <v>0.26400908435149567</v>
      </c>
      <c r="H96" s="9">
        <f t="shared" si="9"/>
        <v>-76.777151009947545</v>
      </c>
      <c r="I96" s="10">
        <f t="shared" si="10"/>
        <v>82.279428972618774</v>
      </c>
    </row>
    <row r="97" spans="1:9" ht="15" customHeight="1" x14ac:dyDescent="0.25">
      <c r="A97" s="3" t="s">
        <v>87</v>
      </c>
      <c r="B97" s="17">
        <v>1716.8</v>
      </c>
      <c r="C97" s="9">
        <f>B97/B87*100</f>
        <v>0.20803213931755324</v>
      </c>
      <c r="D97" s="17">
        <v>714.5</v>
      </c>
      <c r="E97" s="9">
        <f>D97/D87*100</f>
        <v>0.10568457274441462</v>
      </c>
      <c r="F97" s="17">
        <v>702</v>
      </c>
      <c r="G97" s="9">
        <f>F97/F87*100</f>
        <v>0.10542941988437907</v>
      </c>
      <c r="H97" s="9">
        <f t="shared" si="9"/>
        <v>-59.109972041006522</v>
      </c>
      <c r="I97" s="10">
        <f t="shared" si="10"/>
        <v>98.250524842547236</v>
      </c>
    </row>
    <row r="98" spans="1:9" ht="26.25" customHeight="1" x14ac:dyDescent="0.25">
      <c r="A98" s="3" t="s">
        <v>88</v>
      </c>
      <c r="B98" s="17">
        <v>1168.5</v>
      </c>
      <c r="C98" s="9">
        <f>B98/B87*100</f>
        <v>0.14159223834608631</v>
      </c>
      <c r="D98" s="17">
        <v>1205.3</v>
      </c>
      <c r="E98" s="9">
        <f>D98/D87*100</f>
        <v>0.17828077750712798</v>
      </c>
      <c r="F98" s="17">
        <v>1184.9000000000001</v>
      </c>
      <c r="G98" s="9">
        <f>F98/F87*100</f>
        <v>0.17795344675356234</v>
      </c>
      <c r="H98" s="9">
        <f t="shared" si="9"/>
        <v>1.403508771929836</v>
      </c>
      <c r="I98" s="10">
        <f t="shared" si="10"/>
        <v>98.307475317348391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100</v>
      </c>
      <c r="E99" s="9">
        <f>D99/D87*100</f>
        <v>1.4791402763389029E-2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 x14ac:dyDescent="0.25">
      <c r="A101" s="3" t="s">
        <v>91</v>
      </c>
      <c r="B101" s="17">
        <f>B42-B87</f>
        <v>10629.899999999907</v>
      </c>
      <c r="C101" s="9"/>
      <c r="D101" s="17">
        <f>D42-D87</f>
        <v>-12281.400000000023</v>
      </c>
      <c r="E101" s="9"/>
      <c r="F101" s="17">
        <f>F42-F87</f>
        <v>17808.699999999953</v>
      </c>
      <c r="G101" s="9"/>
      <c r="H101" s="9"/>
      <c r="I101" s="9"/>
    </row>
    <row r="102" spans="1:9" x14ac:dyDescent="0.25">
      <c r="A102" s="23" t="s">
        <v>92</v>
      </c>
      <c r="B102" s="24"/>
      <c r="C102" s="24"/>
      <c r="D102" s="24"/>
      <c r="E102" s="24"/>
      <c r="F102" s="24"/>
      <c r="G102" s="24"/>
      <c r="H102" s="24"/>
      <c r="I102" s="25"/>
    </row>
    <row r="103" spans="1:9" ht="64.5" customHeight="1" x14ac:dyDescent="0.25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7">
        <v>-57184</v>
      </c>
      <c r="C104" s="8"/>
      <c r="D104" s="8">
        <v>5000</v>
      </c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>
        <v>48591</v>
      </c>
      <c r="C105" s="8"/>
      <c r="D105" s="8">
        <v>-8900</v>
      </c>
      <c r="E105" s="8"/>
      <c r="F105" s="8">
        <v>-8900</v>
      </c>
      <c r="G105" s="8"/>
      <c r="H105" s="8"/>
      <c r="I105" s="8"/>
    </row>
    <row r="106" spans="1:9" ht="39" customHeight="1" x14ac:dyDescent="0.25">
      <c r="A106" s="3" t="s">
        <v>96</v>
      </c>
      <c r="B106" s="7">
        <v>143</v>
      </c>
      <c r="C106" s="8"/>
      <c r="D106" s="8"/>
      <c r="E106" s="8"/>
      <c r="F106" s="8"/>
      <c r="G106" s="8"/>
      <c r="H106" s="8"/>
      <c r="I106" s="8"/>
    </row>
    <row r="107" spans="1:9" ht="51.75" customHeight="1" x14ac:dyDescent="0.25">
      <c r="A107" s="3" t="s">
        <v>97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39" customHeight="1" x14ac:dyDescent="0.25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100</v>
      </c>
      <c r="B110" s="7">
        <v>-2180</v>
      </c>
      <c r="C110" s="8"/>
      <c r="D110" s="8">
        <v>16181</v>
      </c>
      <c r="E110" s="8"/>
      <c r="F110" s="8">
        <v>-8909</v>
      </c>
      <c r="G110" s="8"/>
      <c r="H110" s="8"/>
      <c r="I110" s="8"/>
    </row>
    <row r="111" spans="1:9" ht="39" customHeight="1" x14ac:dyDescent="0.25">
      <c r="A111" s="3" t="s">
        <v>101</v>
      </c>
      <c r="B111" s="7">
        <f>SUM(B103:B110)</f>
        <v>-10630</v>
      </c>
      <c r="C111" s="7"/>
      <c r="D111" s="7">
        <f t="shared" ref="D111:F111" si="29">SUM(D103:D110)</f>
        <v>12281</v>
      </c>
      <c r="E111" s="7"/>
      <c r="F111" s="7">
        <f t="shared" si="29"/>
        <v>-17809</v>
      </c>
      <c r="G111" s="8"/>
      <c r="H111" s="8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2024-03-05T07:04:28Z</dcterms:modified>
</cp:coreProperties>
</file>