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консолидированного бюджета\"/>
    </mc:Choice>
  </mc:AlternateContent>
  <xr:revisionPtr revIDLastSave="0" documentId="13_ncr:1_{31CB69E8-89EB-4F2D-867F-6B0CE81B9E96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F112" i="1" l="1"/>
  <c r="D112" i="1"/>
  <c r="B112" i="1"/>
  <c r="I41" i="1"/>
  <c r="H41" i="1"/>
  <c r="I37" i="1"/>
  <c r="H37" i="1"/>
  <c r="I36" i="1"/>
  <c r="I34" i="1"/>
  <c r="H34" i="1"/>
  <c r="D33" i="1"/>
  <c r="B33" i="1"/>
  <c r="F32" i="1"/>
  <c r="F31" i="1" s="1"/>
  <c r="D32" i="1"/>
  <c r="D31" i="1" s="1"/>
  <c r="B32" i="1"/>
  <c r="B31" i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B12" i="1"/>
  <c r="B11" i="1" s="1"/>
  <c r="D11" i="1"/>
  <c r="I10" i="1"/>
  <c r="H10" i="1"/>
  <c r="F9" i="1"/>
  <c r="D9" i="1"/>
  <c r="I9" i="1" s="1"/>
  <c r="B9" i="1"/>
  <c r="I32" i="1" l="1"/>
  <c r="I31" i="1"/>
  <c r="I33" i="1"/>
  <c r="I14" i="1"/>
  <c r="H31" i="1"/>
  <c r="H32" i="1"/>
  <c r="H33" i="1"/>
  <c r="H14" i="1"/>
  <c r="H12" i="1"/>
  <c r="H11" i="1"/>
  <c r="H9" i="1"/>
  <c r="D8" i="1"/>
  <c r="B8" i="1"/>
  <c r="I11" i="1"/>
  <c r="F8" i="1"/>
  <c r="I12" i="1"/>
  <c r="I25" i="1"/>
  <c r="H44" i="1"/>
  <c r="I44" i="1"/>
  <c r="H49" i="1"/>
  <c r="I49" i="1"/>
  <c r="F43" i="1"/>
  <c r="D43" i="1"/>
  <c r="B43" i="1"/>
  <c r="F72" i="1"/>
  <c r="H8" i="1" l="1"/>
  <c r="F42" i="1"/>
  <c r="I8" i="1"/>
  <c r="G8" i="1"/>
  <c r="D42" i="1"/>
  <c r="E8" i="1" s="1"/>
  <c r="B42" i="1"/>
  <c r="C8" i="1" s="1"/>
  <c r="F52" i="1"/>
  <c r="E57" i="1"/>
  <c r="I57" i="1"/>
  <c r="H57" i="1"/>
  <c r="G57" i="1"/>
  <c r="C57" i="1"/>
  <c r="F56" i="1"/>
  <c r="D56" i="1"/>
  <c r="B56" i="1"/>
  <c r="F86" i="1"/>
  <c r="B96" i="1"/>
  <c r="B86" i="1"/>
  <c r="I42" i="1" l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H42" i="1"/>
  <c r="G40" i="1"/>
  <c r="G38" i="1"/>
  <c r="G35" i="1"/>
  <c r="G33" i="1"/>
  <c r="G31" i="1"/>
  <c r="G42" i="1" s="1"/>
  <c r="G30" i="1"/>
  <c r="G32" i="1"/>
  <c r="G21" i="1"/>
  <c r="G17" i="1"/>
  <c r="G28" i="1"/>
  <c r="G23" i="1"/>
  <c r="G19" i="1"/>
  <c r="G18" i="1"/>
  <c r="G16" i="1"/>
  <c r="G14" i="1"/>
  <c r="G13" i="1"/>
  <c r="G9" i="1"/>
  <c r="G25" i="1"/>
  <c r="G11" i="1"/>
  <c r="G12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40" i="1"/>
  <c r="C38" i="1"/>
  <c r="C35" i="1"/>
  <c r="C33" i="1"/>
  <c r="C32" i="1"/>
  <c r="C31" i="1"/>
  <c r="C42" i="1" s="1"/>
  <c r="C28" i="1"/>
  <c r="C23" i="1"/>
  <c r="C18" i="1"/>
  <c r="C16" i="1"/>
  <c r="C13" i="1"/>
  <c r="C30" i="1"/>
  <c r="C21" i="1"/>
  <c r="C19" i="1"/>
  <c r="C17" i="1"/>
  <c r="C14" i="1"/>
  <c r="C9" i="1"/>
  <c r="C12" i="1"/>
  <c r="C25" i="1"/>
  <c r="C11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33" i="1"/>
  <c r="E32" i="1"/>
  <c r="E31" i="1"/>
  <c r="E42" i="1" s="1"/>
  <c r="E29" i="1"/>
  <c r="E24" i="1"/>
  <c r="E20" i="1"/>
  <c r="E27" i="1"/>
  <c r="E26" i="1"/>
  <c r="E22" i="1"/>
  <c r="E19" i="1"/>
  <c r="E15" i="1"/>
  <c r="E14" i="1"/>
  <c r="E10" i="1"/>
  <c r="E9" i="1"/>
  <c r="E11" i="1"/>
  <c r="E12" i="1"/>
  <c r="E25" i="1"/>
  <c r="F61" i="1"/>
  <c r="F96" i="1"/>
  <c r="H45" i="1"/>
  <c r="H47" i="1"/>
  <c r="H50" i="1"/>
  <c r="H53" i="1"/>
  <c r="D96" i="1"/>
  <c r="I45" i="1"/>
  <c r="I46" i="1"/>
  <c r="I47" i="1"/>
  <c r="I48" i="1"/>
  <c r="I50" i="1"/>
  <c r="I51" i="1"/>
  <c r="I53" i="1"/>
  <c r="I55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51" i="1"/>
  <c r="H55" i="1"/>
  <c r="H48" i="1"/>
  <c r="H46" i="1"/>
  <c r="D86" i="1"/>
  <c r="F84" i="1"/>
  <c r="D84" i="1"/>
  <c r="F82" i="1"/>
  <c r="D82" i="1"/>
  <c r="F79" i="1"/>
  <c r="D79" i="1"/>
  <c r="F74" i="1"/>
  <c r="D74" i="1"/>
  <c r="D72" i="1"/>
  <c r="F65" i="1"/>
  <c r="D65" i="1"/>
  <c r="D61" i="1"/>
  <c r="F54" i="1"/>
  <c r="D54" i="1"/>
  <c r="D52" i="1"/>
  <c r="I52" i="1" l="1"/>
  <c r="I72" i="1"/>
  <c r="I54" i="1"/>
  <c r="I84" i="1"/>
  <c r="I79" i="1"/>
  <c r="I65" i="1"/>
  <c r="I74" i="1"/>
  <c r="I61" i="1"/>
  <c r="I86" i="1"/>
  <c r="I82" i="1"/>
  <c r="I56" i="1"/>
  <c r="I96" i="1"/>
  <c r="I43" i="1"/>
  <c r="H96" i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H56" i="1"/>
  <c r="B54" i="1"/>
  <c r="H54" i="1" s="1"/>
  <c r="B52" i="1"/>
  <c r="H52" i="1" s="1"/>
  <c r="H43" i="1"/>
  <c r="D88" i="1"/>
  <c r="F88" i="1"/>
  <c r="G49" i="1" l="1"/>
  <c r="G44" i="1"/>
  <c r="E49" i="1"/>
  <c r="E44" i="1"/>
  <c r="I88" i="1"/>
  <c r="G82" i="1"/>
  <c r="G65" i="1"/>
  <c r="G46" i="1"/>
  <c r="E43" i="1"/>
  <c r="G80" i="1"/>
  <c r="G86" i="1"/>
  <c r="G77" i="1"/>
  <c r="G85" i="1"/>
  <c r="G76" i="1"/>
  <c r="G45" i="1"/>
  <c r="G61" i="1"/>
  <c r="G59" i="1"/>
  <c r="G87" i="1"/>
  <c r="G81" i="1"/>
  <c r="G69" i="1"/>
  <c r="G52" i="1"/>
  <c r="F102" i="1"/>
  <c r="G84" i="1"/>
  <c r="G78" i="1"/>
  <c r="G67" i="1"/>
  <c r="G56" i="1"/>
  <c r="G83" i="1"/>
  <c r="G79" i="1"/>
  <c r="G71" i="1"/>
  <c r="G63" i="1"/>
  <c r="G54" i="1"/>
  <c r="G50" i="1"/>
  <c r="G47" i="1"/>
  <c r="D102" i="1"/>
  <c r="E71" i="1"/>
  <c r="E81" i="1"/>
  <c r="E83" i="1"/>
  <c r="E68" i="1"/>
  <c r="E62" i="1"/>
  <c r="E56" i="1"/>
  <c r="E75" i="1"/>
  <c r="G75" i="1" s="1"/>
  <c r="E92" i="1"/>
  <c r="G92" i="1" s="1"/>
  <c r="E74" i="1"/>
  <c r="G74" i="1" s="1"/>
  <c r="E69" i="1"/>
  <c r="E65" i="1"/>
  <c r="E53" i="1"/>
  <c r="E85" i="1"/>
  <c r="E77" i="1"/>
  <c r="E73" i="1"/>
  <c r="G73" i="1" s="1"/>
  <c r="E70" i="1"/>
  <c r="E64" i="1"/>
  <c r="E55" i="1"/>
  <c r="E46" i="1"/>
  <c r="E99" i="1"/>
  <c r="G99" i="1" s="1"/>
  <c r="E79" i="1"/>
  <c r="E72" i="1"/>
  <c r="E67" i="1"/>
  <c r="E59" i="1"/>
  <c r="E50" i="1"/>
  <c r="E96" i="1"/>
  <c r="G96" i="1" s="1"/>
  <c r="E47" i="1"/>
  <c r="E98" i="1"/>
  <c r="G98" i="1" s="1"/>
  <c r="E95" i="1"/>
  <c r="G95" i="1" s="1"/>
  <c r="E91" i="1"/>
  <c r="G91" i="1" s="1"/>
  <c r="E66" i="1"/>
  <c r="E61" i="1"/>
  <c r="E58" i="1"/>
  <c r="E52" i="1"/>
  <c r="E48" i="1"/>
  <c r="E101" i="1"/>
  <c r="G101" i="1" s="1"/>
  <c r="E94" i="1"/>
  <c r="G94" i="1" s="1"/>
  <c r="E90" i="1"/>
  <c r="G90" i="1" s="1"/>
  <c r="E63" i="1"/>
  <c r="E60" i="1"/>
  <c r="E54" i="1"/>
  <c r="E51" i="1"/>
  <c r="E45" i="1"/>
  <c r="E100" i="1"/>
  <c r="G100" i="1" s="1"/>
  <c r="E97" i="1"/>
  <c r="G97" i="1" s="1"/>
  <c r="E93" i="1"/>
  <c r="G93" i="1" s="1"/>
  <c r="E89" i="1"/>
  <c r="G89" i="1" s="1"/>
  <c r="B88" i="1"/>
  <c r="G43" i="1"/>
  <c r="E87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8" i="1"/>
  <c r="G55" i="1"/>
  <c r="G53" i="1"/>
  <c r="G51" i="1"/>
  <c r="G48" i="1"/>
  <c r="C44" i="1" l="1"/>
  <c r="C49" i="1"/>
  <c r="H88" i="1"/>
  <c r="C101" i="1"/>
  <c r="C90" i="1"/>
  <c r="C58" i="1"/>
  <c r="C89" i="1"/>
  <c r="C91" i="1"/>
  <c r="C43" i="1"/>
  <c r="C59" i="1"/>
  <c r="C55" i="1"/>
  <c r="C74" i="1"/>
  <c r="C52" i="1"/>
  <c r="C65" i="1"/>
  <c r="C77" i="1"/>
  <c r="C78" i="1"/>
  <c r="C94" i="1"/>
  <c r="C62" i="1"/>
  <c r="C85" i="1"/>
  <c r="C99" i="1"/>
  <c r="C51" i="1"/>
  <c r="C69" i="1"/>
  <c r="C92" i="1"/>
  <c r="C45" i="1"/>
  <c r="C47" i="1"/>
  <c r="C71" i="1"/>
  <c r="C93" i="1"/>
  <c r="C46" i="1"/>
  <c r="C61" i="1"/>
  <c r="C83" i="1"/>
  <c r="C56" i="1"/>
  <c r="C86" i="1"/>
  <c r="C70" i="1"/>
  <c r="C53" i="1"/>
  <c r="C73" i="1"/>
  <c r="C75" i="1"/>
  <c r="C97" i="1"/>
  <c r="C63" i="1"/>
  <c r="C54" i="1"/>
  <c r="C76" i="1"/>
  <c r="C98" i="1"/>
  <c r="C64" i="1"/>
  <c r="C67" i="1"/>
  <c r="C87" i="1"/>
  <c r="C79" i="1"/>
  <c r="C82" i="1"/>
  <c r="C66" i="1"/>
  <c r="C48" i="1"/>
  <c r="C96" i="1"/>
  <c r="C80" i="1"/>
  <c r="B102" i="1"/>
  <c r="C84" i="1"/>
  <c r="C60" i="1"/>
  <c r="C81" i="1"/>
  <c r="C68" i="1"/>
  <c r="C50" i="1"/>
  <c r="C72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<sst xmlns="http://schemas.openxmlformats.org/spreadsheetml/2006/main" count="119" uniqueCount="117">
  <si>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</si>
  <si>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</si>
  <si>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</si>
  <si>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</si>
  <si>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</si>
  <si>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</si>
  <si>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</si>
  <si>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</si>
  <si>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</si>
  <si>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</si>
  <si>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</si>
  <si>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</si>
  <si>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</si>
  <si>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</si>
  <si>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</si>
  <si>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</si>
  <si>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</si>
  <si>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</si>
  <si>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</si>
  <si>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</si>
  <si>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</si>
  <si>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</si>
  <si>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</si>
  <si>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</si>
  <si>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</si>
  <si>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</si>
  <si>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</si>
  <si>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</si>
  <si>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</si>
  <si>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</si>
  <si>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</si>
  <si>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</si>
  <si>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</si>
  <si>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</si>
  <si>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</si>
  <si>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</si>
  <si>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</si>
  <si>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</si>
  <si>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</si>
  <si>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</si>
  <si>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</si>
  <si>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</si>
  <si>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</si>
  <si>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</si>
  <si>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</si>
  <si>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</si>
  <si>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</si>
  <si>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</si>
  <si>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</si>
  <si>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</si>
  <si>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</si>
  <si>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</si>
  <si>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</si>
  <si>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</si>
  <si>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</si>
  <si>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</si>
  <si>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</si>
  <si>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</si>
  <si>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</si>
  <si>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</si>
  <si>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</si>
  <si>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</si>
  <si>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</si>
  <si>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</si>
  <si>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</si>
  <si>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</si>
  <si>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</si>
  <si>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</si>
  <si>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</si>
  <si>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</si>
  <si>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</si>
  <si>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</si>
  <si>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</si>
  <si>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</si>
  <si>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</si>
  <si>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</si>
  <si>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</si>
  <si>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</si>
  <si>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</si>
  <si>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</si>
  <si>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</si>
  <si>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</si>
  <si>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</si>
  <si>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</si>
  <si>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</si>
  <si>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</si>
  <si>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</si>
  <si>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</si>
  <si>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</si>
  <si>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</si>
  <si>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</si>
  <si>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</si>
  <si>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</si>
  <si>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</si>
  <si>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</si>
  <si>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</si>
  <si>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</si>
  <si>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</si>
  <si>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</si>
  <si>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</si>
  <si>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</si>
  <si>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</si>
  <si>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</si>
  <si>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Факт на 01.12 .2022 (отчетный) год</t>
  </si>
  <si>
    <t>План на 2023 год по состоянию на 01.12.2023 (текущий) год</t>
  </si>
  <si>
    <t>Факт на 01.12.2023 (текущий) год</t>
  </si>
  <si>
    <t>Информация об исполнении консолидированного бюджета Пряжинского национального муниципального района за январь-ноябрь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</si>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</sst>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2" workbookViewId="0">
      <selection activeCell="F112" sqref="F11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25">
      <c r="A2" s="19" t="s">
        <v>106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103</v>
      </c>
      <c r="C5" s="11" t="s">
        <v>2</v>
      </c>
      <c r="D5" s="2" t="s">
        <v>104</v>
      </c>
      <c r="E5" s="2" t="s">
        <v>2</v>
      </c>
      <c r="F5" s="2" t="s">
        <v>105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181676</v>
      </c>
      <c r="C8" s="15">
        <f>B8/B42*100</f>
        <v>25.478217943971369</v>
      </c>
      <c r="D8" s="15">
        <f>D9+D11+D14+D19+D22+D23+D24+D25+D27+D28+D29+D30</f>
        <v>217711</v>
      </c>
      <c r="E8" s="15">
        <f>D8/D42*100</f>
        <v>29.912054484726664</v>
      </c>
      <c r="F8" s="15">
        <f t="shared" ref="F8" si="1">F9+F11+F14+F19+F22+F23+F24+F25+F27+F28+F29+F30</f>
        <v>198053</v>
      </c>
      <c r="G8" s="10">
        <f>F8/F42*100</f>
        <v>31.932237931473701</v>
      </c>
      <c r="H8" s="10">
        <f>F8/B8*100-100</f>
        <v>9.0143992602214951</v>
      </c>
      <c r="I8" s="10">
        <f>F8/D8*100</f>
        <v>90.970598637643491</v>
      </c>
    </row>
    <row r="9" spans="1:9" ht="26.25" customHeight="1" x14ac:dyDescent="0.25">
      <c r="A9" s="3" t="s">
        <v>9</v>
      </c>
      <c r="B9" s="15">
        <f>B10</f>
        <v>106102</v>
      </c>
      <c r="C9" s="15">
        <f>B9/B42*100</f>
        <v>14.879730290689194</v>
      </c>
      <c r="D9" s="15">
        <f>D10</f>
        <v>130099</v>
      </c>
      <c r="E9" s="15">
        <f>D9/D42*100</f>
        <v>17.874743933050944</v>
      </c>
      <c r="F9" s="15">
        <f>F10</f>
        <v>122677</v>
      </c>
      <c r="G9" s="10">
        <f>F9/F42*100</f>
        <v>19.779307320360708</v>
      </c>
      <c r="H9" s="10">
        <f t="shared" ref="H9:H42" si="2">F9/B9*100-100</f>
        <v>15.621760193021814</v>
      </c>
      <c r="I9" s="10">
        <f t="shared" ref="I9:I42" si="3">F9/D9*100</f>
        <v>94.295113721089336</v>
      </c>
    </row>
    <row r="10" spans="1:9" ht="26.25" customHeight="1" x14ac:dyDescent="0.25">
      <c r="A10" s="3" t="s">
        <v>10</v>
      </c>
      <c r="B10" s="15">
        <v>106102</v>
      </c>
      <c r="C10" s="15">
        <f>B10/B42*100</f>
        <v>14.879730290689194</v>
      </c>
      <c r="D10" s="15">
        <v>130099</v>
      </c>
      <c r="E10" s="15">
        <f>D10/D42*100</f>
        <v>17.874743933050944</v>
      </c>
      <c r="F10" s="15">
        <v>122677</v>
      </c>
      <c r="G10" s="10">
        <f>F10/F42*100</f>
        <v>19.779307320360708</v>
      </c>
      <c r="H10" s="10">
        <f t="shared" si="2"/>
        <v>15.621760193021814</v>
      </c>
      <c r="I10" s="10">
        <f t="shared" si="3"/>
        <v>94.295113721089336</v>
      </c>
    </row>
    <row r="11" spans="1:9" ht="64.5" customHeight="1" x14ac:dyDescent="0.25">
      <c r="A11" s="3" t="s">
        <v>11</v>
      </c>
      <c r="B11" s="15">
        <f>B12</f>
        <v>25895</v>
      </c>
      <c r="C11" s="15">
        <f>B11/B42*100</f>
        <v>3.6315113369907892</v>
      </c>
      <c r="D11" s="15">
        <f>D12</f>
        <v>26270</v>
      </c>
      <c r="E11" s="15">
        <f>D11/D42*100</f>
        <v>3.6093246152641321</v>
      </c>
      <c r="F11" s="15">
        <f>F12</f>
        <v>25831</v>
      </c>
      <c r="G11" s="10">
        <f>F11/F42*100</f>
        <v>4.1647520512584872</v>
      </c>
      <c r="H11" s="10">
        <f t="shared" si="2"/>
        <v>-0.24715195983780802</v>
      </c>
      <c r="I11" s="10">
        <f t="shared" si="3"/>
        <v>98.328892272554242</v>
      </c>
    </row>
    <row r="12" spans="1:9" ht="26.25" customHeight="1" x14ac:dyDescent="0.25">
      <c r="A12" s="3" t="s">
        <v>12</v>
      </c>
      <c r="B12" s="15">
        <f>B13</f>
        <v>25895</v>
      </c>
      <c r="C12" s="15">
        <f>B12/B42*100</f>
        <v>3.6315113369907892</v>
      </c>
      <c r="D12" s="15">
        <f>D13</f>
        <v>26270</v>
      </c>
      <c r="E12" s="15">
        <f>D12/D42*100</f>
        <v>3.6093246152641321</v>
      </c>
      <c r="F12" s="15">
        <f>F13</f>
        <v>25831</v>
      </c>
      <c r="G12" s="10">
        <f>F12/F42*100</f>
        <v>4.1647520512584872</v>
      </c>
      <c r="H12" s="10">
        <f t="shared" si="2"/>
        <v>-0.24715195983780802</v>
      </c>
      <c r="I12" s="10">
        <f t="shared" si="3"/>
        <v>98.328892272554242</v>
      </c>
    </row>
    <row r="13" spans="1:9" ht="26.25" customHeight="1" x14ac:dyDescent="0.25">
      <c r="A13" s="3" t="s">
        <v>13</v>
      </c>
      <c r="B13" s="15">
        <v>25895</v>
      </c>
      <c r="C13" s="15">
        <f>B13/B42*100</f>
        <v>3.6315113369907892</v>
      </c>
      <c r="D13" s="15">
        <v>26270</v>
      </c>
      <c r="E13" s="15">
        <f>D13/D42*100</f>
        <v>3.6093246152641321</v>
      </c>
      <c r="F13" s="15">
        <v>25831</v>
      </c>
      <c r="G13" s="10">
        <f>F13/F42*100</f>
        <v>4.1647520512584872</v>
      </c>
      <c r="H13" s="10">
        <f t="shared" si="2"/>
        <v>-0.24715195983780802</v>
      </c>
      <c r="I13" s="10">
        <f t="shared" si="3"/>
        <v>98.328892272554242</v>
      </c>
    </row>
    <row r="14" spans="1:9" ht="26.25" customHeight="1" x14ac:dyDescent="0.25">
      <c r="A14" s="3" t="s">
        <v>14</v>
      </c>
      <c r="B14" s="15">
        <f>B15+B16+B17+B18</f>
        <v>3619</v>
      </c>
      <c r="C14" s="15">
        <f>B14/B42*100</f>
        <v>0.50752807602122674</v>
      </c>
      <c r="D14" s="15">
        <f>D15+D16+D17+D18</f>
        <v>3085</v>
      </c>
      <c r="E14" s="15">
        <f>D14/D42*100</f>
        <v>0.42385863867871515</v>
      </c>
      <c r="F14" s="15">
        <f>F15+F16+F17+F18</f>
        <v>786</v>
      </c>
      <c r="G14" s="10">
        <f>F14/F42*100</f>
        <v>0.12672738617510629</v>
      </c>
      <c r="H14" s="10">
        <f t="shared" si="2"/>
        <v>-78.281293174910189</v>
      </c>
      <c r="I14" s="10">
        <f t="shared" si="3"/>
        <v>25.478119935170181</v>
      </c>
    </row>
    <row r="15" spans="1:9" ht="39" customHeight="1" x14ac:dyDescent="0.25">
      <c r="A15" s="3" t="s">
        <v>15</v>
      </c>
      <c r="B15" s="15">
        <v>1784</v>
      </c>
      <c r="C15" s="15">
        <f>B15/B42*100</f>
        <v>0.25018792142079815</v>
      </c>
      <c r="D15" s="15">
        <v>1900</v>
      </c>
      <c r="E15" s="15">
        <f>D15/D42*100</f>
        <v>0.26104745980212601</v>
      </c>
      <c r="F15" s="15">
        <v>1403</v>
      </c>
      <c r="G15" s="10">
        <f>F15/F42*100</f>
        <v>0.22620677201485259</v>
      </c>
      <c r="H15" s="10">
        <f t="shared" si="2"/>
        <v>-21.356502242152459</v>
      </c>
      <c r="I15" s="10">
        <f t="shared" si="3"/>
        <v>73.842105263157904</v>
      </c>
    </row>
    <row r="16" spans="1:9" ht="39" customHeight="1" x14ac:dyDescent="0.25">
      <c r="A16" s="3" t="s">
        <v>109</v>
      </c>
      <c r="B16" s="15">
        <v>-96</v>
      </c>
      <c r="C16" s="15">
        <f>B16/B42*100</f>
        <v>-1.3463027161657299E-2</v>
      </c>
      <c r="D16" s="15">
        <v>0</v>
      </c>
      <c r="E16" s="15">
        <f>D16/D42*100</f>
        <v>0</v>
      </c>
      <c r="F16" s="15">
        <v>-57</v>
      </c>
      <c r="G16" s="10">
        <f>F16/F42*100</f>
        <v>-9.1901539592634321E-3</v>
      </c>
      <c r="H16" s="10">
        <f t="shared" si="2"/>
        <v>-40.625</v>
      </c>
      <c r="I16" s="10"/>
    </row>
    <row r="17" spans="1:9" ht="28.5" customHeight="1" x14ac:dyDescent="0.25">
      <c r="A17" s="3" t="s">
        <v>110</v>
      </c>
      <c r="B17" s="15">
        <v>1221</v>
      </c>
      <c r="C17" s="15">
        <f>B17/B42*100</f>
        <v>0.17123287671232876</v>
      </c>
      <c r="D17" s="15">
        <v>85</v>
      </c>
      <c r="E17" s="15">
        <f>D17/D42*100</f>
        <v>1.1678438991147743E-2</v>
      </c>
      <c r="F17" s="15">
        <v>-1227</v>
      </c>
      <c r="G17" s="10">
        <f>F17/F42*100</f>
        <v>-0.19783015628098655</v>
      </c>
      <c r="H17" s="10"/>
      <c r="I17" s="10">
        <f t="shared" si="3"/>
        <v>-1443.5294117647059</v>
      </c>
    </row>
    <row r="18" spans="1:9" ht="39.75" customHeight="1" x14ac:dyDescent="0.25">
      <c r="A18" s="3" t="s">
        <v>111</v>
      </c>
      <c r="B18" s="15">
        <v>710</v>
      </c>
      <c r="C18" s="15">
        <f>B18/B42*100</f>
        <v>9.9570305049757113E-2</v>
      </c>
      <c r="D18" s="15">
        <v>1100</v>
      </c>
      <c r="E18" s="15">
        <f>D18/D42*100</f>
        <v>0.1511327398854414</v>
      </c>
      <c r="F18" s="15">
        <v>667</v>
      </c>
      <c r="G18" s="10">
        <f>F18/F42*100</f>
        <v>0.1075409244005037</v>
      </c>
      <c r="H18" s="10">
        <f t="shared" si="2"/>
        <v>-6.0563380281690229</v>
      </c>
      <c r="I18" s="10">
        <f t="shared" si="3"/>
        <v>60.636363636363633</v>
      </c>
    </row>
    <row r="19" spans="1:9" ht="15" customHeight="1" x14ac:dyDescent="0.25">
      <c r="A19" s="3" t="s">
        <v>16</v>
      </c>
      <c r="B19" s="15">
        <f>B20+B21</f>
        <v>13216</v>
      </c>
      <c r="C19" s="15">
        <f>B19/B42*100</f>
        <v>1.8534100725881548</v>
      </c>
      <c r="D19" s="15">
        <f>D20+D21</f>
        <v>16443</v>
      </c>
      <c r="E19" s="15">
        <f>D19/D42*100</f>
        <v>2.2591596744875568</v>
      </c>
      <c r="F19" s="15">
        <f>F20+F21</f>
        <v>12759</v>
      </c>
      <c r="G19" s="10">
        <f>F19/F42*100</f>
        <v>2.0571434099340724</v>
      </c>
      <c r="H19" s="10"/>
      <c r="I19" s="10"/>
    </row>
    <row r="20" spans="1:9" ht="26.25" customHeight="1" x14ac:dyDescent="0.25">
      <c r="A20" s="3" t="s">
        <v>112</v>
      </c>
      <c r="B20" s="15">
        <v>1830</v>
      </c>
      <c r="C20" s="15">
        <f>B20/B42*100</f>
        <v>0.25663895526909225</v>
      </c>
      <c r="D20" s="15">
        <v>2415</v>
      </c>
      <c r="E20" s="15">
        <f>D20/D42*100</f>
        <v>0.33180506074849175</v>
      </c>
      <c r="F20" s="15">
        <v>2627</v>
      </c>
      <c r="G20" s="10">
        <f>F20/F42*100</f>
        <v>0.42355323598219363</v>
      </c>
      <c r="H20" s="10"/>
      <c r="I20" s="10"/>
    </row>
    <row r="21" spans="1:9" ht="15" customHeight="1" x14ac:dyDescent="0.25">
      <c r="A21" s="3" t="s">
        <v>113</v>
      </c>
      <c r="B21" s="15">
        <v>11386</v>
      </c>
      <c r="C21" s="15">
        <f>B21/B42*100</f>
        <v>1.5967711173190624</v>
      </c>
      <c r="D21" s="15">
        <v>14028</v>
      </c>
      <c r="E21" s="15">
        <f>D21/D42*100</f>
        <v>1.9273546137390654</v>
      </c>
      <c r="F21" s="15">
        <v>10132</v>
      </c>
      <c r="G21" s="10">
        <f>F21/F42*100</f>
        <v>1.633590173951879</v>
      </c>
      <c r="H21" s="10"/>
      <c r="I21" s="10"/>
    </row>
    <row r="22" spans="1:9" ht="26.25" customHeight="1" x14ac:dyDescent="0.25">
      <c r="A22" s="3" t="s">
        <v>17</v>
      </c>
      <c r="B22" s="15">
        <v>2248</v>
      </c>
      <c r="C22" s="15">
        <f>B22/B42*100</f>
        <v>0.31525921936880841</v>
      </c>
      <c r="D22" s="15">
        <v>2318</v>
      </c>
      <c r="E22" s="15">
        <f>D22/D42*100</f>
        <v>0.31847790095859374</v>
      </c>
      <c r="F22" s="15">
        <v>2176</v>
      </c>
      <c r="G22" s="10">
        <f>F22/F42*100</f>
        <v>0.35083815816416197</v>
      </c>
      <c r="H22" s="10">
        <f t="shared" si="2"/>
        <v>-3.2028469750889741</v>
      </c>
      <c r="I22" s="10">
        <f t="shared" si="3"/>
        <v>93.874029335634162</v>
      </c>
    </row>
    <row r="23" spans="1:9" ht="64.5" customHeight="1" x14ac:dyDescent="0.25">
      <c r="A23" s="3" t="s">
        <v>18</v>
      </c>
      <c r="B23" s="15">
        <v>-4</v>
      </c>
      <c r="C23" s="15">
        <f>B23/B42*100</f>
        <v>-5.609594650690541E-4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0" customHeight="1" x14ac:dyDescent="0.25">
      <c r="A24" s="3" t="s">
        <v>19</v>
      </c>
      <c r="B24" s="15">
        <v>8387</v>
      </c>
      <c r="C24" s="15">
        <f>B24/B42*100</f>
        <v>1.1761917583835391</v>
      </c>
      <c r="D24" s="15">
        <v>11335</v>
      </c>
      <c r="E24" s="15">
        <f>D24/D42*100</f>
        <v>1.5573541878195256</v>
      </c>
      <c r="F24" s="15">
        <v>11643</v>
      </c>
      <c r="G24" s="10">
        <f>F24/F42*100</f>
        <v>1.8772098692579675</v>
      </c>
      <c r="H24" s="10">
        <f t="shared" si="2"/>
        <v>38.821986407535462</v>
      </c>
      <c r="I24" s="10">
        <f t="shared" si="3"/>
        <v>102.71724746360829</v>
      </c>
    </row>
    <row r="25" spans="1:9" ht="41.25" customHeight="1" x14ac:dyDescent="0.25">
      <c r="A25" s="3" t="s">
        <v>20</v>
      </c>
      <c r="B25" s="15">
        <f>B26</f>
        <v>281</v>
      </c>
      <c r="C25" s="15">
        <f>B25/B42*100</f>
        <v>3.9407402421101051E-2</v>
      </c>
      <c r="D25" s="15">
        <f>D26</f>
        <v>231</v>
      </c>
      <c r="E25" s="15">
        <f>D25/D42*100</f>
        <v>3.1737875375942685E-2</v>
      </c>
      <c r="F25" s="15">
        <f>F26</f>
        <v>134</v>
      </c>
      <c r="G25" s="10">
        <f>F25/F42*100</f>
        <v>2.1604923342829825E-2</v>
      </c>
      <c r="H25" s="10"/>
      <c r="I25" s="10">
        <f t="shared" si="3"/>
        <v>58.00865800865801</v>
      </c>
    </row>
    <row r="26" spans="1:9" ht="39" customHeight="1" x14ac:dyDescent="0.25">
      <c r="A26" s="3" t="s">
        <v>21</v>
      </c>
      <c r="B26" s="15">
        <v>281</v>
      </c>
      <c r="C26" s="15">
        <f>B26/B42*100</f>
        <v>3.9407402421101051E-2</v>
      </c>
      <c r="D26" s="15">
        <v>231</v>
      </c>
      <c r="E26" s="15">
        <f>D26/D42*100</f>
        <v>3.1737875375942685E-2</v>
      </c>
      <c r="F26" s="15">
        <v>134</v>
      </c>
      <c r="G26" s="10">
        <f>F26/F42*100</f>
        <v>2.1604923342829825E-2</v>
      </c>
      <c r="H26" s="10"/>
      <c r="I26" s="10">
        <f t="shared" si="3"/>
        <v>58.00865800865801</v>
      </c>
    </row>
    <row r="27" spans="1:9" ht="51.75" customHeight="1" x14ac:dyDescent="0.25">
      <c r="A27" s="3" t="s">
        <v>22</v>
      </c>
      <c r="B27" s="15">
        <v>11537</v>
      </c>
      <c r="C27" s="15">
        <f>B27/B42*100</f>
        <v>1.6179473371254194</v>
      </c>
      <c r="D27" s="15">
        <v>13210</v>
      </c>
      <c r="E27" s="15">
        <f>D27/D42*100</f>
        <v>1.8149668126242551</v>
      </c>
      <c r="F27" s="15">
        <v>11977</v>
      </c>
      <c r="G27" s="10">
        <f>F27/F42*100</f>
        <v>1.9310609468438271</v>
      </c>
      <c r="H27" s="10">
        <f t="shared" si="2"/>
        <v>3.8138164167461213</v>
      </c>
      <c r="I27" s="10">
        <f t="shared" si="3"/>
        <v>90.66616199848599</v>
      </c>
    </row>
    <row r="28" spans="1:9" ht="39" customHeight="1" x14ac:dyDescent="0.25">
      <c r="A28" s="3" t="s">
        <v>23</v>
      </c>
      <c r="B28" s="15">
        <v>8550</v>
      </c>
      <c r="C28" s="15">
        <f>B28/B42*100</f>
        <v>1.1990508565851032</v>
      </c>
      <c r="D28" s="15">
        <v>13614</v>
      </c>
      <c r="E28" s="15">
        <f>D28/D42*100</f>
        <v>1.870473746182181</v>
      </c>
      <c r="F28" s="15">
        <v>8975</v>
      </c>
      <c r="G28" s="10">
        <f>F28/F42*100</f>
        <v>1.4470461716559528</v>
      </c>
      <c r="H28" s="10">
        <f t="shared" si="2"/>
        <v>4.970760233918142</v>
      </c>
      <c r="I28" s="10">
        <f t="shared" si="3"/>
        <v>65.92478331129719</v>
      </c>
    </row>
    <row r="29" spans="1:9" ht="26.25" customHeight="1" x14ac:dyDescent="0.25">
      <c r="A29" s="3" t="s">
        <v>24</v>
      </c>
      <c r="B29" s="15">
        <v>1746</v>
      </c>
      <c r="C29" s="15">
        <f>B29/B42*100</f>
        <v>0.24485880650264211</v>
      </c>
      <c r="D29" s="15">
        <v>986</v>
      </c>
      <c r="E29" s="15">
        <f>D29/D42*100</f>
        <v>0.13546989229731382</v>
      </c>
      <c r="F29" s="15">
        <v>974</v>
      </c>
      <c r="G29" s="10">
        <f>F29/F42*100</f>
        <v>0.15703877116355411</v>
      </c>
      <c r="H29" s="10">
        <f t="shared" si="2"/>
        <v>-44.215349369988544</v>
      </c>
      <c r="I29" s="10">
        <f t="shared" si="3"/>
        <v>98.782961460446245</v>
      </c>
    </row>
    <row r="30" spans="1:9" ht="26.25" customHeight="1" x14ac:dyDescent="0.25">
      <c r="A30" s="3" t="s">
        <v>25</v>
      </c>
      <c r="B30" s="15">
        <v>99</v>
      </c>
      <c r="C30" s="15">
        <f>B30/B42*100</f>
        <v>1.388374676045909E-2</v>
      </c>
      <c r="D30" s="15">
        <v>120</v>
      </c>
      <c r="E30" s="15">
        <f>D30/D42*100</f>
        <v>1.6487207987502698E-2</v>
      </c>
      <c r="F30" s="15">
        <v>121</v>
      </c>
      <c r="G30" s="10">
        <f>F30/F42*100</f>
        <v>1.9508923317032904E-2</v>
      </c>
      <c r="H30" s="10">
        <f t="shared" si="2"/>
        <v>22.222222222222229</v>
      </c>
      <c r="I30" s="10">
        <f t="shared" si="3"/>
        <v>100.83333333333333</v>
      </c>
    </row>
    <row r="31" spans="1:9" ht="26.25" customHeight="1" x14ac:dyDescent="0.25">
      <c r="A31" s="3" t="s">
        <v>26</v>
      </c>
      <c r="B31" s="15">
        <f>B32+B39+B40+B41</f>
        <v>531388</v>
      </c>
      <c r="C31" s="15">
        <f>B31/B42*100</f>
        <v>74.521782056028627</v>
      </c>
      <c r="D31" s="15">
        <f>D32+D39+D40+D41</f>
        <v>510126</v>
      </c>
      <c r="E31" s="15">
        <f>D31/D42*100</f>
        <v>70.087945515273347</v>
      </c>
      <c r="F31" s="15">
        <f t="shared" ref="F31" si="4">F32+F39+F40+F41</f>
        <v>422176</v>
      </c>
      <c r="G31" s="10">
        <f>F31/F42*100</f>
        <v>68.067762068526307</v>
      </c>
      <c r="H31" s="10">
        <f t="shared" si="2"/>
        <v>-20.552214201299236</v>
      </c>
      <c r="I31" s="10">
        <f t="shared" si="3"/>
        <v>82.759161462070153</v>
      </c>
    </row>
    <row r="32" spans="1:9" ht="64.5" customHeight="1" x14ac:dyDescent="0.25">
      <c r="A32" s="3" t="s">
        <v>27</v>
      </c>
      <c r="B32" s="15">
        <f>B33+B36+B37+B38</f>
        <v>529467</v>
      </c>
      <c r="C32" s="15">
        <f>B32/B42*100</f>
        <v>74.252381272929213</v>
      </c>
      <c r="D32" s="15">
        <f>D33+D36+D37+D38</f>
        <v>509134</v>
      </c>
      <c r="E32" s="15">
        <f>D32/D42*100</f>
        <v>69.951651262576647</v>
      </c>
      <c r="F32" s="15">
        <f t="shared" ref="F32" si="5">F33+F36+F37+F38</f>
        <v>421986</v>
      </c>
      <c r="G32" s="10">
        <f>F32/F42*100</f>
        <v>68.037128221995431</v>
      </c>
      <c r="H32" s="10">
        <f t="shared" si="2"/>
        <v>-20.29984871578398</v>
      </c>
      <c r="I32" s="10">
        <f t="shared" si="3"/>
        <v>82.883091681168423</v>
      </c>
    </row>
    <row r="33" spans="1:9" ht="39" customHeight="1" x14ac:dyDescent="0.25">
      <c r="A33" s="3" t="s">
        <v>28</v>
      </c>
      <c r="B33" s="15">
        <f>B34+B35</f>
        <v>74163</v>
      </c>
      <c r="C33" s="15">
        <f>B33/B42*100</f>
        <v>10.400609201979066</v>
      </c>
      <c r="D33" s="15">
        <f>D34+D35</f>
        <v>70456</v>
      </c>
      <c r="E33" s="15">
        <f>D33/D42*100</f>
        <v>9.6801893830624159</v>
      </c>
      <c r="F33" s="15">
        <v>70770</v>
      </c>
      <c r="G33" s="10">
        <f>F33/F42*100</f>
        <v>11.410301678896021</v>
      </c>
      <c r="H33" s="10">
        <f t="shared" si="2"/>
        <v>-4.5750576432992176</v>
      </c>
      <c r="I33" s="10">
        <f t="shared" si="3"/>
        <v>100.44566821846259</v>
      </c>
    </row>
    <row r="34" spans="1:9" ht="39" customHeight="1" x14ac:dyDescent="0.25">
      <c r="A34" s="3" t="s">
        <v>29</v>
      </c>
      <c r="B34" s="15">
        <v>65427</v>
      </c>
      <c r="C34" s="15">
        <f>B34/B42*100</f>
        <v>9.1754737302682514</v>
      </c>
      <c r="D34" s="15">
        <v>69229</v>
      </c>
      <c r="E34" s="15">
        <f>D34/D42*100</f>
        <v>9.5116076813902009</v>
      </c>
      <c r="F34" s="15">
        <v>69229</v>
      </c>
      <c r="G34" s="10">
        <f>F34/F42*100</f>
        <v>11.161845060453478</v>
      </c>
      <c r="H34" s="10">
        <f t="shared" si="2"/>
        <v>5.8110565974292001</v>
      </c>
      <c r="I34" s="10">
        <f t="shared" si="3"/>
        <v>100</v>
      </c>
    </row>
    <row r="35" spans="1:9" ht="64.5" customHeight="1" x14ac:dyDescent="0.25">
      <c r="A35" s="27" t="s">
        <v>114</v>
      </c>
      <c r="B35" s="15">
        <v>8736</v>
      </c>
      <c r="C35" s="15">
        <f>B35/B42*100</f>
        <v>1.2251354717108141</v>
      </c>
      <c r="D35" s="15">
        <v>1227</v>
      </c>
      <c r="E35" s="15">
        <f>D35/D42*100</f>
        <v>0.16858170167221506</v>
      </c>
      <c r="F35" s="15">
        <v>1227</v>
      </c>
      <c r="G35" s="10">
        <f>F35/F42*100</f>
        <v>0.19783015628098655</v>
      </c>
      <c r="H35" s="10"/>
      <c r="I35" s="10"/>
    </row>
    <row r="36" spans="1:9" ht="39" customHeight="1" x14ac:dyDescent="0.25">
      <c r="A36" s="18" t="s">
        <v>115</v>
      </c>
      <c r="B36" s="15">
        <v>233005</v>
      </c>
      <c r="C36" s="15">
        <f>B36/B42*100</f>
        <v>32.676590039603738</v>
      </c>
      <c r="D36" s="15">
        <v>141648</v>
      </c>
      <c r="E36" s="15">
        <f>D36/D42*100</f>
        <v>19.461500308448183</v>
      </c>
      <c r="F36" s="15">
        <v>112417</v>
      </c>
      <c r="G36" s="10">
        <f>F36/F42*100</f>
        <v>18.125079607693287</v>
      </c>
      <c r="H36" s="10"/>
      <c r="I36" s="10">
        <f t="shared" si="3"/>
        <v>79.363633796453186</v>
      </c>
    </row>
    <row r="37" spans="1:9" ht="39" customHeight="1" x14ac:dyDescent="0.25">
      <c r="A37" s="18" t="s">
        <v>116</v>
      </c>
      <c r="B37" s="15">
        <v>201379</v>
      </c>
      <c r="C37" s="15">
        <f>B37/B42*100</f>
        <v>28.24136402903526</v>
      </c>
      <c r="D37" s="15">
        <v>275175</v>
      </c>
      <c r="E37" s="15">
        <f>D37/D42*100</f>
        <v>37.807228816342118</v>
      </c>
      <c r="F37" s="15">
        <v>219216</v>
      </c>
      <c r="G37" s="10">
        <f>F37/F42*100</f>
        <v>35.344364742699874</v>
      </c>
      <c r="H37" s="10">
        <f t="shared" si="2"/>
        <v>8.8574280337075919</v>
      </c>
      <c r="I37" s="10">
        <f t="shared" si="3"/>
        <v>79.664213682202231</v>
      </c>
    </row>
    <row r="38" spans="1:9" ht="26.25" customHeight="1" x14ac:dyDescent="0.25">
      <c r="A38" s="3" t="s">
        <v>30</v>
      </c>
      <c r="B38" s="15">
        <v>20920</v>
      </c>
      <c r="C38" s="15">
        <f>B38/B42*100</f>
        <v>2.9338180023111526</v>
      </c>
      <c r="D38" s="15">
        <v>21855</v>
      </c>
      <c r="E38" s="15">
        <f>D38/D42*100</f>
        <v>3.0027327547239286</v>
      </c>
      <c r="F38" s="15">
        <v>19583</v>
      </c>
      <c r="G38" s="10">
        <f>F38/F42*100</f>
        <v>3.1573821927062422</v>
      </c>
      <c r="H38" s="10"/>
      <c r="I38" s="10"/>
    </row>
    <row r="39" spans="1:9" ht="26.25" customHeight="1" x14ac:dyDescent="0.25">
      <c r="A39" s="3" t="s">
        <v>31</v>
      </c>
      <c r="B39" s="15">
        <v>2371</v>
      </c>
      <c r="C39" s="15">
        <f>B39/B42*100</f>
        <v>0.33250872291968181</v>
      </c>
      <c r="D39" s="15">
        <v>1129</v>
      </c>
      <c r="E39" s="15">
        <f>D39/D42*100</f>
        <v>0.1551171484824212</v>
      </c>
      <c r="F39" s="15">
        <v>333</v>
      </c>
      <c r="G39" s="10">
        <f>F39/F42*100</f>
        <v>5.3689846814644268E-2</v>
      </c>
      <c r="H39" s="10"/>
      <c r="I39" s="10"/>
    </row>
    <row r="40" spans="1:9" ht="64.5" customHeight="1" x14ac:dyDescent="0.25">
      <c r="A40" s="3" t="s">
        <v>32</v>
      </c>
      <c r="B40" s="15">
        <v>70</v>
      </c>
      <c r="C40" s="15">
        <f>B40/B42*100</f>
        <v>9.8167906387084478E-3</v>
      </c>
      <c r="D40" s="15">
        <v>3</v>
      </c>
      <c r="E40" s="15">
        <f>D40/D42*100</f>
        <v>4.1218019968756737E-4</v>
      </c>
      <c r="F40" s="15">
        <v>3</v>
      </c>
      <c r="G40" s="10">
        <f>F40/F42*100</f>
        <v>4.8369231364544385E-4</v>
      </c>
      <c r="H40" s="10"/>
      <c r="I40" s="10"/>
    </row>
    <row r="41" spans="1:9" ht="39" customHeight="1" x14ac:dyDescent="0.25">
      <c r="A41" s="3" t="s">
        <v>33</v>
      </c>
      <c r="B41" s="15">
        <v>-520</v>
      </c>
      <c r="C41" s="15">
        <f>B41/B42*100</f>
        <v>-7.292473045897703E-2</v>
      </c>
      <c r="D41" s="15">
        <v>-140</v>
      </c>
      <c r="E41" s="15">
        <f>D41/D42*100</f>
        <v>-1.9235075985419813E-2</v>
      </c>
      <c r="F41" s="15">
        <v>-146</v>
      </c>
      <c r="G41" s="10">
        <f>F41/F42*100</f>
        <v>-2.35396925974116E-2</v>
      </c>
      <c r="H41" s="10">
        <f t="shared" si="2"/>
        <v>-71.92307692307692</v>
      </c>
      <c r="I41" s="10">
        <f t="shared" si="3"/>
        <v>104.28571428571429</v>
      </c>
    </row>
    <row r="42" spans="1:9" s="14" customFormat="1" ht="15" customHeight="1" x14ac:dyDescent="0.25">
      <c r="A42" s="12" t="s">
        <v>34</v>
      </c>
      <c r="B42" s="16">
        <f>B8+B31</f>
        <v>713064</v>
      </c>
      <c r="C42" s="16">
        <f t="shared" ref="C42:F42" si="6">C8+C31</f>
        <v>100</v>
      </c>
      <c r="D42" s="16">
        <f t="shared" si="6"/>
        <v>727837</v>
      </c>
      <c r="E42" s="16">
        <f t="shared" si="6"/>
        <v>100.00000000000001</v>
      </c>
      <c r="F42" s="16">
        <f t="shared" si="6"/>
        <v>620229</v>
      </c>
      <c r="G42" s="10">
        <f>G31+G8</f>
        <v>100</v>
      </c>
      <c r="H42" s="10">
        <f t="shared" si="2"/>
        <v>-13.01916798492141</v>
      </c>
      <c r="I42" s="10">
        <f t="shared" si="3"/>
        <v>85.215371024006743</v>
      </c>
    </row>
    <row r="43" spans="1:9" ht="26.25" customHeight="1" x14ac:dyDescent="0.25">
      <c r="A43" s="3" t="s">
        <v>35</v>
      </c>
      <c r="B43" s="17">
        <f>SUM(B44:B51)</f>
        <v>68785.5</v>
      </c>
      <c r="C43" s="9">
        <f>B43/B88*100</f>
        <v>9.8999192151739042</v>
      </c>
      <c r="D43" s="17">
        <f>SUM(D44:D51)</f>
        <v>85624.8</v>
      </c>
      <c r="E43" s="9">
        <f>D43/D88*100</f>
        <v>11.634971006603651</v>
      </c>
      <c r="F43" s="17">
        <f>SUM(F44:F51)</f>
        <v>70006.399999999994</v>
      </c>
      <c r="G43" s="9">
        <f>F43/F88*100</f>
        <v>12.027576367698192</v>
      </c>
      <c r="H43" s="9">
        <f>F43/B43*100-100</f>
        <v>1.774938031998019</v>
      </c>
      <c r="I43" s="10">
        <f t="shared" ref="I9:I65" si="7">F43/D43*100</f>
        <v>81.759490241145087</v>
      </c>
    </row>
    <row r="44" spans="1:9" ht="47.25" customHeight="1" x14ac:dyDescent="0.25">
      <c r="A44" s="3" t="s">
        <v>107</v>
      </c>
      <c r="B44" s="17">
        <v>4622.3</v>
      </c>
      <c r="C44" s="9">
        <f>B44/B88*100</f>
        <v>0.66526225132183869</v>
      </c>
      <c r="D44" s="17">
        <v>7256.3</v>
      </c>
      <c r="E44" s="9">
        <f>D44/D88*100</f>
        <v>0.98600919494373196</v>
      </c>
      <c r="F44" s="17">
        <v>6112.9</v>
      </c>
      <c r="G44" s="9">
        <f>F44/F88*100</f>
        <v>1.0502378579401637</v>
      </c>
      <c r="H44" s="9">
        <f>F44/B44*100-100</f>
        <v>32.24801505743892</v>
      </c>
      <c r="I44" s="10">
        <f t="shared" ref="I44" si="8">F44/D44*100</f>
        <v>84.242658103992383</v>
      </c>
    </row>
    <row r="45" spans="1:9" ht="78" customHeight="1" x14ac:dyDescent="0.25">
      <c r="A45" s="3" t="s">
        <v>36</v>
      </c>
      <c r="B45" s="17">
        <v>213</v>
      </c>
      <c r="C45" s="9">
        <f>B45/B88*100</f>
        <v>3.0655920111535735E-2</v>
      </c>
      <c r="D45" s="17">
        <v>315.10000000000002</v>
      </c>
      <c r="E45" s="9">
        <f>D45/D88*100</f>
        <v>4.2816793314329617E-2</v>
      </c>
      <c r="F45" s="17">
        <v>249.7</v>
      </c>
      <c r="G45" s="9">
        <f>F45/F88*100</f>
        <v>4.2900160828356237E-2</v>
      </c>
      <c r="H45" s="9">
        <f>F45/B45*100-100</f>
        <v>17.230046948356787</v>
      </c>
      <c r="I45" s="10">
        <f t="shared" si="7"/>
        <v>79.244684227229442</v>
      </c>
    </row>
    <row r="46" spans="1:9" ht="111.75" customHeight="1" x14ac:dyDescent="0.25">
      <c r="A46" s="3" t="s">
        <v>37</v>
      </c>
      <c r="B46" s="17">
        <v>24728.400000000001</v>
      </c>
      <c r="C46" s="9">
        <f>B46/B88*100</f>
        <v>3.5590227928924905</v>
      </c>
      <c r="D46" s="17">
        <v>29732.6</v>
      </c>
      <c r="E46" s="9">
        <f>D46/D88*100</f>
        <v>4.0401605487071928</v>
      </c>
      <c r="F46" s="17">
        <v>24168.1</v>
      </c>
      <c r="G46" s="9">
        <f>F46/F88*100</f>
        <v>4.1522442007040308</v>
      </c>
      <c r="H46" s="9">
        <f>F46/B46*100-100</f>
        <v>-2.2658158231021872</v>
      </c>
      <c r="I46" s="10">
        <f t="shared" si="7"/>
        <v>81.284852316985408</v>
      </c>
    </row>
    <row r="47" spans="1:9" ht="15" customHeight="1" x14ac:dyDescent="0.25">
      <c r="A47" s="3" t="s">
        <v>38</v>
      </c>
      <c r="B47" s="17">
        <v>14.6</v>
      </c>
      <c r="C47" s="9">
        <f>B47/B88*100</f>
        <v>2.101297810462074E-3</v>
      </c>
      <c r="D47" s="17">
        <v>0.3</v>
      </c>
      <c r="E47" s="9">
        <f>D47/D88*100</f>
        <v>4.0764957138365227E-5</v>
      </c>
      <c r="F47" s="17">
        <v>0.3</v>
      </c>
      <c r="G47" s="9">
        <f>F47/F88*100</f>
        <v>5.1542043446162882E-5</v>
      </c>
      <c r="H47" s="9">
        <f t="shared" ref="H47:H50" si="9">F47/B47*100-100</f>
        <v>-97.945205479452056</v>
      </c>
      <c r="I47" s="10">
        <f t="shared" si="7"/>
        <v>100</v>
      </c>
    </row>
    <row r="48" spans="1:9" ht="64.5" customHeight="1" x14ac:dyDescent="0.25">
      <c r="A48" s="3" t="s">
        <v>39</v>
      </c>
      <c r="B48" s="17">
        <v>6069.3</v>
      </c>
      <c r="C48" s="9">
        <f>B48/B88*100</f>
        <v>0.8735210137696896</v>
      </c>
      <c r="D48" s="17">
        <v>7623.9</v>
      </c>
      <c r="E48" s="9">
        <f>D48/D88*100</f>
        <v>1.0359598557572756</v>
      </c>
      <c r="F48" s="17">
        <v>6221.3</v>
      </c>
      <c r="G48" s="9">
        <f>F48/F88*100</f>
        <v>1.0688617163053773</v>
      </c>
      <c r="H48" s="9">
        <f t="shared" si="9"/>
        <v>2.5044074275451891</v>
      </c>
      <c r="I48" s="10">
        <f t="shared" si="7"/>
        <v>81.602591849315971</v>
      </c>
    </row>
    <row r="49" spans="1:9" ht="33.75" customHeight="1" x14ac:dyDescent="0.25">
      <c r="A49" s="3" t="s">
        <v>108</v>
      </c>
      <c r="B49" s="17">
        <v>255.7</v>
      </c>
      <c r="C49" s="9">
        <f>B49/B88*100</f>
        <v>3.6801496584599476E-2</v>
      </c>
      <c r="D49" s="17">
        <v>2658.5</v>
      </c>
      <c r="E49" s="9">
        <f>D49/D88*100</f>
        <v>0.36124546184114653</v>
      </c>
      <c r="F49" s="17">
        <v>2648.7</v>
      </c>
      <c r="G49" s="9">
        <f>F49/F88*100</f>
        <v>0.45506470158617213</v>
      </c>
      <c r="H49" s="9">
        <f t="shared" ref="H49" si="10">F49/B49*100-100</f>
        <v>935.86233867813826</v>
      </c>
      <c r="I49" s="10">
        <f t="shared" ref="I49" si="11">F49/D49*100</f>
        <v>99.631371073913854</v>
      </c>
    </row>
    <row r="50" spans="1:9" ht="15" customHeight="1" x14ac:dyDescent="0.25">
      <c r="A50" s="3" t="s">
        <v>40</v>
      </c>
      <c r="B50" s="17">
        <v>0</v>
      </c>
      <c r="C50" s="9">
        <f>B50/B88*100</f>
        <v>0</v>
      </c>
      <c r="D50" s="17">
        <v>100</v>
      </c>
      <c r="E50" s="9">
        <f>D50/D88*100</f>
        <v>1.3588319046121743E-2</v>
      </c>
      <c r="F50" s="17">
        <v>0</v>
      </c>
      <c r="G50" s="9">
        <f>F50/F88*100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7">
        <v>32882.199999999997</v>
      </c>
      <c r="C51" s="9">
        <f>B51/B88*100</f>
        <v>4.7325544426832877</v>
      </c>
      <c r="D51" s="17">
        <v>37938.1</v>
      </c>
      <c r="E51" s="9">
        <f>D51/D88*100</f>
        <v>5.1551500680367131</v>
      </c>
      <c r="F51" s="17">
        <v>30605.4</v>
      </c>
      <c r="G51" s="9">
        <f>F51/F88*100</f>
        <v>5.2582161882906462</v>
      </c>
      <c r="H51" s="9">
        <f>F51/B51*100-100</f>
        <v>-6.9241109171527313</v>
      </c>
      <c r="I51" s="10">
        <f t="shared" si="7"/>
        <v>80.671936654708603</v>
      </c>
    </row>
    <row r="52" spans="1:9" ht="15" customHeight="1" x14ac:dyDescent="0.25">
      <c r="A52" s="3" t="s">
        <v>42</v>
      </c>
      <c r="B52" s="17">
        <f>B53</f>
        <v>990</v>
      </c>
      <c r="C52" s="9">
        <f>B52/B88*100</f>
        <v>0.14248526249023652</v>
      </c>
      <c r="D52" s="17">
        <f>D53</f>
        <v>1583.6</v>
      </c>
      <c r="E52" s="9">
        <f>D52/D88*100</f>
        <v>0.21518462041438391</v>
      </c>
      <c r="F52" s="17">
        <f>F53</f>
        <v>1225.9000000000001</v>
      </c>
      <c r="G52" s="9">
        <f>F52/F88*100</f>
        <v>0.2106179702021703</v>
      </c>
      <c r="H52" s="9">
        <f>F52/B52*100-100</f>
        <v>23.828282828282838</v>
      </c>
      <c r="I52" s="10">
        <f t="shared" si="7"/>
        <v>77.412225309421572</v>
      </c>
    </row>
    <row r="53" spans="1:9" ht="26.25" customHeight="1" x14ac:dyDescent="0.25">
      <c r="A53" s="3" t="s">
        <v>43</v>
      </c>
      <c r="B53" s="17">
        <v>990</v>
      </c>
      <c r="C53" s="9">
        <f>B53/B88*100</f>
        <v>0.14248526249023652</v>
      </c>
      <c r="D53" s="17">
        <v>1583.6</v>
      </c>
      <c r="E53" s="9">
        <f>D53/D88*100</f>
        <v>0.21518462041438391</v>
      </c>
      <c r="F53" s="17">
        <v>1225.9000000000001</v>
      </c>
      <c r="G53" s="9">
        <f>F53/F88*100</f>
        <v>0.2106179702021703</v>
      </c>
      <c r="H53" s="9">
        <f t="shared" ref="H53:H101" si="12">F53/B53*100-100</f>
        <v>23.828282828282838</v>
      </c>
      <c r="I53" s="10">
        <f t="shared" si="7"/>
        <v>77.412225309421572</v>
      </c>
    </row>
    <row r="54" spans="1:9" ht="51.75" customHeight="1" x14ac:dyDescent="0.25">
      <c r="A54" s="3" t="s">
        <v>44</v>
      </c>
      <c r="B54" s="17">
        <f>B55</f>
        <v>1178.0999999999999</v>
      </c>
      <c r="C54" s="9">
        <f>B54/B88*100</f>
        <v>0.16955746236338146</v>
      </c>
      <c r="D54" s="17">
        <f>D55</f>
        <v>1665.6</v>
      </c>
      <c r="E54" s="9">
        <f>D54/D88*100</f>
        <v>0.22632704203220375</v>
      </c>
      <c r="F54" s="17">
        <f>F55</f>
        <v>1204.8</v>
      </c>
      <c r="G54" s="9">
        <f>F54/F88*100</f>
        <v>0.20699284647979016</v>
      </c>
      <c r="H54" s="9">
        <f t="shared" si="12"/>
        <v>2.2663610898905091</v>
      </c>
      <c r="I54" s="10">
        <f t="shared" si="7"/>
        <v>72.334293948126799</v>
      </c>
    </row>
    <row r="55" spans="1:9" ht="66" customHeight="1" x14ac:dyDescent="0.25">
      <c r="A55" s="3" t="s">
        <v>101</v>
      </c>
      <c r="B55" s="17">
        <v>1178.0999999999999</v>
      </c>
      <c r="C55" s="9">
        <f>B55/B88*100</f>
        <v>0.16955746236338146</v>
      </c>
      <c r="D55" s="17">
        <v>1665.6</v>
      </c>
      <c r="E55" s="9">
        <f>D55/D88*100</f>
        <v>0.22632704203220375</v>
      </c>
      <c r="F55" s="17">
        <v>1204.8</v>
      </c>
      <c r="G55" s="9">
        <f>F55/F88*100</f>
        <v>0.20699284647979016</v>
      </c>
      <c r="H55" s="9">
        <f t="shared" si="12"/>
        <v>2.2663610898905091</v>
      </c>
      <c r="I55" s="10">
        <f t="shared" si="7"/>
        <v>72.334293948126799</v>
      </c>
    </row>
    <row r="56" spans="1:9" ht="26.25" customHeight="1" x14ac:dyDescent="0.25">
      <c r="A56" s="3" t="s">
        <v>45</v>
      </c>
      <c r="B56" s="17">
        <f>SUM(B57:B60)</f>
        <v>37790.5</v>
      </c>
      <c r="C56" s="9">
        <f>B56/B88*100</f>
        <v>5.4389791031689736</v>
      </c>
      <c r="D56" s="17">
        <f>SUM(D57:D60)</f>
        <v>41841.700000000004</v>
      </c>
      <c r="E56" s="9">
        <f>D56/D88*100</f>
        <v>5.6855836903211223</v>
      </c>
      <c r="F56" s="17">
        <f>SUM(F57:F60)</f>
        <v>19621.5</v>
      </c>
      <c r="G56" s="9">
        <f>F56/F88*100</f>
        <v>3.3711073515962835</v>
      </c>
      <c r="H56" s="9">
        <f t="shared" si="12"/>
        <v>-48.078220716846829</v>
      </c>
      <c r="I56" s="10">
        <f t="shared" si="7"/>
        <v>46.894605142716472</v>
      </c>
    </row>
    <row r="57" spans="1:9" ht="26.25" customHeight="1" x14ac:dyDescent="0.25">
      <c r="A57" s="3" t="s">
        <v>102</v>
      </c>
      <c r="B57" s="17">
        <v>141.5</v>
      </c>
      <c r="C57" s="9">
        <f>B57/B89*100</f>
        <v>8.1072935848676073E-2</v>
      </c>
      <c r="D57" s="17">
        <v>0</v>
      </c>
      <c r="E57" s="9">
        <f>D57/D89*100</f>
        <v>0</v>
      </c>
      <c r="F57" s="17">
        <v>0</v>
      </c>
      <c r="G57" s="9">
        <f>F57/F89*100</f>
        <v>0</v>
      </c>
      <c r="H57" s="9">
        <f t="shared" si="12"/>
        <v>-100</v>
      </c>
      <c r="I57" s="10" t="e">
        <f t="shared" si="7"/>
        <v>#DIV/0!</v>
      </c>
    </row>
    <row r="58" spans="1:9" ht="26.25" customHeight="1" x14ac:dyDescent="0.25">
      <c r="A58" s="3" t="s">
        <v>46</v>
      </c>
      <c r="B58" s="17">
        <v>1586</v>
      </c>
      <c r="C58" s="9">
        <f>B58/B88*100</f>
        <v>0.22826426899951024</v>
      </c>
      <c r="D58" s="17">
        <v>1309.8</v>
      </c>
      <c r="E58" s="9">
        <f>D58/D88*100</f>
        <v>0.17797980286610257</v>
      </c>
      <c r="F58" s="17">
        <v>1136.0999999999999</v>
      </c>
      <c r="G58" s="9">
        <f>F58/F88*100</f>
        <v>0.19518971853061884</v>
      </c>
      <c r="H58" s="9">
        <f t="shared" si="12"/>
        <v>-28.366960907944517</v>
      </c>
      <c r="I58" s="10">
        <f t="shared" si="7"/>
        <v>86.73843334860284</v>
      </c>
    </row>
    <row r="59" spans="1:9" ht="26.25" customHeight="1" x14ac:dyDescent="0.25">
      <c r="A59" s="3" t="s">
        <v>47</v>
      </c>
      <c r="B59" s="17">
        <v>28324.5</v>
      </c>
      <c r="C59" s="9">
        <f>B59/B88*100</f>
        <v>4.0765897145502068</v>
      </c>
      <c r="D59" s="17">
        <v>39099.9</v>
      </c>
      <c r="E59" s="9">
        <f>D59/D88*100</f>
        <v>5.3130191587145559</v>
      </c>
      <c r="F59" s="17">
        <v>17710.7</v>
      </c>
      <c r="G59" s="9">
        <f>F59/F88*100</f>
        <v>3.0428188962065237</v>
      </c>
      <c r="H59" s="9">
        <f t="shared" si="12"/>
        <v>-37.472153083019997</v>
      </c>
      <c r="I59" s="10">
        <f t="shared" si="7"/>
        <v>45.296023774996868</v>
      </c>
    </row>
    <row r="60" spans="1:9" ht="26.25" customHeight="1" x14ac:dyDescent="0.25">
      <c r="A60" s="3" t="s">
        <v>48</v>
      </c>
      <c r="B60" s="17">
        <v>7738.5</v>
      </c>
      <c r="C60" s="9">
        <f>B60/B88*100</f>
        <v>1.1137598017986823</v>
      </c>
      <c r="D60" s="17">
        <v>1432</v>
      </c>
      <c r="E60" s="9">
        <f>D60/D88*100</f>
        <v>0.19458472874046337</v>
      </c>
      <c r="F60" s="17">
        <v>774.7</v>
      </c>
      <c r="G60" s="9">
        <f>F60/F88*100</f>
        <v>0.13309873685914131</v>
      </c>
      <c r="H60" s="9">
        <f t="shared" si="12"/>
        <v>-89.989015959165215</v>
      </c>
      <c r="I60" s="10">
        <f t="shared" si="7"/>
        <v>54.099162011173185</v>
      </c>
    </row>
    <row r="61" spans="1:9" ht="26.25" customHeight="1" x14ac:dyDescent="0.25">
      <c r="A61" s="3" t="s">
        <v>49</v>
      </c>
      <c r="B61" s="17">
        <f>SUM(B62:B64)</f>
        <v>18329.900000000001</v>
      </c>
      <c r="C61" s="9">
        <f>B61/B88*100</f>
        <v>2.638121831232108</v>
      </c>
      <c r="D61" s="17">
        <f>SUM(D62:D64)</f>
        <v>25665.9</v>
      </c>
      <c r="E61" s="9">
        <f>D61/D88*100</f>
        <v>3.4875643780585608</v>
      </c>
      <c r="F61" s="17">
        <f>SUM(F62:F64)</f>
        <v>20945.7</v>
      </c>
      <c r="G61" s="9">
        <f>F61/F88*100</f>
        <v>3.5986139313676468</v>
      </c>
      <c r="H61" s="9">
        <f t="shared" si="12"/>
        <v>14.270672507760523</v>
      </c>
      <c r="I61" s="10">
        <f t="shared" si="7"/>
        <v>81.609061049875507</v>
      </c>
    </row>
    <row r="62" spans="1:9" ht="15" customHeight="1" x14ac:dyDescent="0.25">
      <c r="A62" s="3" t="s">
        <v>50</v>
      </c>
      <c r="B62" s="17">
        <v>3356.2</v>
      </c>
      <c r="C62" s="9">
        <f>B62/B88*100</f>
        <v>0.48303943229265839</v>
      </c>
      <c r="D62" s="17">
        <v>3208.1</v>
      </c>
      <c r="E62" s="9">
        <f>D62/D88*100</f>
        <v>0.43592686331863162</v>
      </c>
      <c r="F62" s="17">
        <v>2114.1</v>
      </c>
      <c r="G62" s="9">
        <f>F62/F88*100</f>
        <v>0.36321678016510989</v>
      </c>
      <c r="H62" s="9">
        <f t="shared" si="12"/>
        <v>-37.009117454263752</v>
      </c>
      <c r="I62" s="10">
        <f t="shared" si="7"/>
        <v>65.898818615379824</v>
      </c>
    </row>
    <row r="63" spans="1:9" ht="15" customHeight="1" x14ac:dyDescent="0.25">
      <c r="A63" s="3" t="s">
        <v>51</v>
      </c>
      <c r="B63" s="17">
        <v>1468.6</v>
      </c>
      <c r="C63" s="9">
        <f>B63/B88*100</f>
        <v>0.21136753181127407</v>
      </c>
      <c r="D63" s="17">
        <v>5005.5</v>
      </c>
      <c r="E63" s="9">
        <f>D63/D88*100</f>
        <v>0.68016330985362383</v>
      </c>
      <c r="F63" s="17">
        <v>3111</v>
      </c>
      <c r="G63" s="9">
        <f>F63/F88*100</f>
        <v>0.53449099053670912</v>
      </c>
      <c r="H63" s="9">
        <f t="shared" si="12"/>
        <v>111.83440010894731</v>
      </c>
      <c r="I63" s="10">
        <f t="shared" si="7"/>
        <v>62.151633203476173</v>
      </c>
    </row>
    <row r="64" spans="1:9" ht="15" customHeight="1" x14ac:dyDescent="0.25">
      <c r="A64" s="3" t="s">
        <v>52</v>
      </c>
      <c r="B64" s="17">
        <v>13505.1</v>
      </c>
      <c r="C64" s="9">
        <f>B64/B88*100</f>
        <v>1.943714867128175</v>
      </c>
      <c r="D64" s="17">
        <v>17452.3</v>
      </c>
      <c r="E64" s="9">
        <f>D64/D88*100</f>
        <v>2.3714742048863049</v>
      </c>
      <c r="F64" s="17">
        <v>15720.6</v>
      </c>
      <c r="G64" s="9">
        <f>F64/F88*100</f>
        <v>2.7009061606658276</v>
      </c>
      <c r="H64" s="9">
        <f t="shared" si="12"/>
        <v>16.404913699269173</v>
      </c>
      <c r="I64" s="10">
        <f t="shared" si="7"/>
        <v>90.077525598345204</v>
      </c>
    </row>
    <row r="65" spans="1:9" ht="15" customHeight="1" x14ac:dyDescent="0.25">
      <c r="A65" s="3" t="s">
        <v>53</v>
      </c>
      <c r="B65" s="17">
        <f>SUM(B66:B71)</f>
        <v>514042.9</v>
      </c>
      <c r="C65" s="9">
        <f>B65/B88*100</f>
        <v>73.983371250244858</v>
      </c>
      <c r="D65" s="17">
        <f>SUM(D66:D71)</f>
        <v>502421.80000000005</v>
      </c>
      <c r="E65" s="9">
        <f>D65/D88*100</f>
        <v>68.270677141267697</v>
      </c>
      <c r="F65" s="17">
        <f>SUM(F66:F71)</f>
        <v>402406.6</v>
      </c>
      <c r="G65" s="9">
        <f>F65/F88*100</f>
        <v>69.13619486740896</v>
      </c>
      <c r="H65" s="9">
        <f t="shared" si="12"/>
        <v>-21.717311920853305</v>
      </c>
      <c r="I65" s="10">
        <f t="shared" si="7"/>
        <v>80.093379706055728</v>
      </c>
    </row>
    <row r="66" spans="1:9" ht="15" customHeight="1" x14ac:dyDescent="0.25">
      <c r="A66" s="3" t="s">
        <v>54</v>
      </c>
      <c r="B66" s="17">
        <v>115791.4</v>
      </c>
      <c r="C66" s="9">
        <f>B66/B88*100</f>
        <v>16.66522022536563</v>
      </c>
      <c r="D66" s="17">
        <v>147602.6</v>
      </c>
      <c r="E66" s="9">
        <f>D66/D88*100</f>
        <v>20.056712208370893</v>
      </c>
      <c r="F66" s="17">
        <v>117607</v>
      </c>
      <c r="G66" s="9">
        <f>F66/F88*100</f>
        <v>20.205683678576261</v>
      </c>
      <c r="H66" s="9">
        <f t="shared" si="12"/>
        <v>1.5679920961315048</v>
      </c>
      <c r="I66" s="10">
        <f t="shared" ref="I66:I101" si="13">F66/D66*100</f>
        <v>79.678135750996248</v>
      </c>
    </row>
    <row r="67" spans="1:9" ht="15" customHeight="1" x14ac:dyDescent="0.25">
      <c r="A67" s="3" t="s">
        <v>55</v>
      </c>
      <c r="B67" s="17">
        <v>365473.2</v>
      </c>
      <c r="C67" s="9">
        <f>B67/B88*100</f>
        <v>52.600550338532038</v>
      </c>
      <c r="D67" s="17">
        <v>320303.7</v>
      </c>
      <c r="E67" s="9">
        <f>D67/D88*100</f>
        <v>43.523888672532649</v>
      </c>
      <c r="F67" s="17">
        <v>255013</v>
      </c>
      <c r="G67" s="9">
        <f>F67/F88*100</f>
        <v>43.812970417787788</v>
      </c>
      <c r="H67" s="9">
        <f t="shared" si="12"/>
        <v>-30.223885089248682</v>
      </c>
      <c r="I67" s="10">
        <f t="shared" si="13"/>
        <v>79.616001938160565</v>
      </c>
    </row>
    <row r="68" spans="1:9" ht="26.25" customHeight="1" x14ac:dyDescent="0.25">
      <c r="A68" s="3" t="s">
        <v>56</v>
      </c>
      <c r="B68" s="17">
        <v>31445</v>
      </c>
      <c r="C68" s="9">
        <f>B68/B88*100</f>
        <v>4.5257061404095831</v>
      </c>
      <c r="D68" s="17">
        <v>32419.4</v>
      </c>
      <c r="E68" s="9">
        <f>D68/D88*100</f>
        <v>4.4052515048383922</v>
      </c>
      <c r="F68" s="17">
        <v>28153.599999999999</v>
      </c>
      <c r="G68" s="9">
        <f>F68/F88*100</f>
        <v>4.8369802478863049</v>
      </c>
      <c r="H68" s="9">
        <f t="shared" si="12"/>
        <v>-10.467164891079676</v>
      </c>
      <c r="I68" s="10">
        <f t="shared" si="13"/>
        <v>86.841829275063688</v>
      </c>
    </row>
    <row r="69" spans="1:9" ht="36.75" customHeight="1" x14ac:dyDescent="0.25">
      <c r="A69" s="3" t="s">
        <v>57</v>
      </c>
      <c r="B69" s="17">
        <v>32.9</v>
      </c>
      <c r="C69" s="9">
        <f>B69/B88*100</f>
        <v>4.7351162989179617E-3</v>
      </c>
      <c r="D69" s="17">
        <v>310</v>
      </c>
      <c r="E69" s="9">
        <f>D69/D88*100</f>
        <v>4.2123789042977408E-2</v>
      </c>
      <c r="F69" s="17">
        <v>125.7</v>
      </c>
      <c r="G69" s="9">
        <f>F69/F88*100</f>
        <v>2.1596116203942251E-2</v>
      </c>
      <c r="H69" s="9">
        <f t="shared" si="12"/>
        <v>282.06686930091189</v>
      </c>
      <c r="I69" s="10">
        <f t="shared" si="13"/>
        <v>40.548387096774199</v>
      </c>
    </row>
    <row r="70" spans="1:9" ht="15" customHeight="1" x14ac:dyDescent="0.25">
      <c r="A70" s="3" t="s">
        <v>58</v>
      </c>
      <c r="B70" s="17">
        <v>1300.4000000000001</v>
      </c>
      <c r="C70" s="9">
        <f>B70/B88*100</f>
        <v>0.18715942963869051</v>
      </c>
      <c r="D70" s="17">
        <v>340</v>
      </c>
      <c r="E70" s="9">
        <f>D70/D88*100</f>
        <v>4.6200284756813925E-2</v>
      </c>
      <c r="F70" s="17">
        <v>143</v>
      </c>
      <c r="G70" s="9">
        <f>F70/F88*100</f>
        <v>2.4568374042670975E-2</v>
      </c>
      <c r="H70" s="9">
        <f t="shared" si="12"/>
        <v>-89.00338357428484</v>
      </c>
      <c r="I70" s="10">
        <f t="shared" si="13"/>
        <v>42.058823529411768</v>
      </c>
    </row>
    <row r="71" spans="1:9" ht="26.25" customHeight="1" x14ac:dyDescent="0.25">
      <c r="A71" s="3" t="s">
        <v>59</v>
      </c>
      <c r="B71" s="17">
        <v>0</v>
      </c>
      <c r="C71" s="9">
        <f>B71/B88*100</f>
        <v>0</v>
      </c>
      <c r="D71" s="17">
        <v>1446.1</v>
      </c>
      <c r="E71" s="9">
        <f>D71/D88*100</f>
        <v>0.19650068172596649</v>
      </c>
      <c r="F71" s="17">
        <v>1364.3</v>
      </c>
      <c r="G71" s="9">
        <f>F71/F88*100</f>
        <v>0.23439603291200006</v>
      </c>
      <c r="H71" s="9" t="e">
        <f t="shared" si="12"/>
        <v>#DIV/0!</v>
      </c>
      <c r="I71" s="10">
        <f t="shared" si="13"/>
        <v>94.343406403429924</v>
      </c>
    </row>
    <row r="72" spans="1:9" ht="26.25" customHeight="1" x14ac:dyDescent="0.25">
      <c r="A72" s="3" t="s">
        <v>60</v>
      </c>
      <c r="B72" s="17">
        <f>B73</f>
        <v>30191.200000000001</v>
      </c>
      <c r="C72" s="9">
        <f>B72/B88*100</f>
        <v>4.3452535928234637</v>
      </c>
      <c r="D72" s="17">
        <f>D73</f>
        <v>35478.400000000001</v>
      </c>
      <c r="E72" s="9">
        <f>D72/D88*100</f>
        <v>4.8209181844592566</v>
      </c>
      <c r="F72" s="17">
        <f>F73</f>
        <v>31503.8</v>
      </c>
      <c r="G72" s="9">
        <f>F72/F88*100</f>
        <v>5.4125674277307541</v>
      </c>
      <c r="H72" s="9">
        <f t="shared" si="12"/>
        <v>4.3476244733564613</v>
      </c>
      <c r="I72" s="10">
        <f t="shared" si="13"/>
        <v>88.797127266167578</v>
      </c>
    </row>
    <row r="73" spans="1:9" ht="15" customHeight="1" x14ac:dyDescent="0.25">
      <c r="A73" s="3" t="s">
        <v>61</v>
      </c>
      <c r="B73" s="17">
        <v>30191.200000000001</v>
      </c>
      <c r="C73" s="9">
        <f>B73/B88*100</f>
        <v>4.3452535928234637</v>
      </c>
      <c r="D73" s="17">
        <v>35478.400000000001</v>
      </c>
      <c r="E73" s="9">
        <f>D73/D88*100</f>
        <v>4.8209181844592566</v>
      </c>
      <c r="F73" s="17">
        <v>31503.8</v>
      </c>
      <c r="G73" s="9">
        <f>F73/F88*100</f>
        <v>5.4125674277307541</v>
      </c>
      <c r="H73" s="9">
        <f t="shared" si="12"/>
        <v>4.3476244733564613</v>
      </c>
      <c r="I73" s="10">
        <f t="shared" si="13"/>
        <v>88.797127266167578</v>
      </c>
    </row>
    <row r="74" spans="1:9" ht="15" customHeight="1" x14ac:dyDescent="0.25">
      <c r="A74" s="3" t="s">
        <v>62</v>
      </c>
      <c r="B74" s="17">
        <f>SUM(B75:B78)</f>
        <v>19731.5</v>
      </c>
      <c r="C74" s="9">
        <f>B74/B88*100</f>
        <v>2.8398464210364667</v>
      </c>
      <c r="D74" s="17">
        <f>SUM(D75:D78)</f>
        <v>31552.400000000001</v>
      </c>
      <c r="E74" s="9">
        <f>D74/D88*100</f>
        <v>4.2874407787085174</v>
      </c>
      <c r="F74" s="17">
        <f>SUM(F75:F78)</f>
        <v>26416.1</v>
      </c>
      <c r="G74" s="9">
        <f>F74/F88*100</f>
        <v>4.5384659129272782</v>
      </c>
      <c r="H74" s="9">
        <f t="shared" si="12"/>
        <v>33.877809593796712</v>
      </c>
      <c r="I74" s="10">
        <f t="shared" si="13"/>
        <v>83.721365094255901</v>
      </c>
    </row>
    <row r="75" spans="1:9" ht="15" customHeight="1" x14ac:dyDescent="0.25">
      <c r="A75" s="3" t="s">
        <v>63</v>
      </c>
      <c r="B75" s="17">
        <v>4044.2</v>
      </c>
      <c r="C75" s="9">
        <f>B75/B88*100</f>
        <v>0.58205949349799446</v>
      </c>
      <c r="D75" s="17">
        <v>4505.5</v>
      </c>
      <c r="E75" s="9">
        <f>D75/D88*100</f>
        <v>0.61222171462301511</v>
      </c>
      <c r="F75" s="17">
        <v>3897.5</v>
      </c>
      <c r="G75" s="9">
        <f>F75/F88*100</f>
        <v>0.66961704777139952</v>
      </c>
      <c r="H75" s="9">
        <f t="shared" si="12"/>
        <v>-3.627417041689327</v>
      </c>
      <c r="I75" s="10">
        <f t="shared" si="13"/>
        <v>86.505382310509376</v>
      </c>
    </row>
    <row r="76" spans="1:9" ht="26.25" customHeight="1" x14ac:dyDescent="0.25">
      <c r="A76" s="3" t="s">
        <v>64</v>
      </c>
      <c r="B76" s="17">
        <v>6183.9</v>
      </c>
      <c r="C76" s="9">
        <f>B76/B88*100</f>
        <v>0.89001476233674104</v>
      </c>
      <c r="D76" s="17">
        <v>18398.2</v>
      </c>
      <c r="E76" s="9">
        <f>D76/D88*100</f>
        <v>2.5000061147435706</v>
      </c>
      <c r="F76" s="17">
        <v>14666.7</v>
      </c>
      <c r="G76" s="9">
        <f>F76/F88*100</f>
        <v>2.5198389620394575</v>
      </c>
      <c r="H76" s="9">
        <f t="shared" si="12"/>
        <v>137.17556881579588</v>
      </c>
      <c r="I76" s="10">
        <f t="shared" si="13"/>
        <v>79.718124599145568</v>
      </c>
    </row>
    <row r="77" spans="1:9" ht="15" customHeight="1" x14ac:dyDescent="0.25">
      <c r="A77" s="3" t="s">
        <v>65</v>
      </c>
      <c r="B77" s="17">
        <v>8858.4</v>
      </c>
      <c r="C77" s="9">
        <f>B77/B88*100</f>
        <v>1.2749408578217285</v>
      </c>
      <c r="D77" s="17">
        <v>7414.1</v>
      </c>
      <c r="E77" s="9">
        <f>D77/D88*100</f>
        <v>1.0074515623985121</v>
      </c>
      <c r="F77" s="17">
        <v>6720.4</v>
      </c>
      <c r="G77" s="9">
        <f>F77/F88*100</f>
        <v>1.1546104959186434</v>
      </c>
      <c r="H77" s="9">
        <f t="shared" si="12"/>
        <v>-24.135284024203017</v>
      </c>
      <c r="I77" s="10">
        <f t="shared" si="13"/>
        <v>90.643503594502363</v>
      </c>
    </row>
    <row r="78" spans="1:9" ht="26.25" customHeight="1" x14ac:dyDescent="0.25">
      <c r="A78" s="3" t="s">
        <v>66</v>
      </c>
      <c r="B78" s="17">
        <v>645</v>
      </c>
      <c r="C78" s="9">
        <f>B78/B88*100</f>
        <v>9.2831307380002587E-2</v>
      </c>
      <c r="D78" s="17">
        <v>1234.5999999999999</v>
      </c>
      <c r="E78" s="9">
        <f>D78/D88*100</f>
        <v>0.16776138694341902</v>
      </c>
      <c r="F78" s="17">
        <v>1131.5</v>
      </c>
      <c r="G78" s="9">
        <f>F78/F88*100</f>
        <v>0.19439940719777768</v>
      </c>
      <c r="H78" s="9">
        <f t="shared" si="12"/>
        <v>75.426356589147304</v>
      </c>
      <c r="I78" s="10">
        <f t="shared" si="13"/>
        <v>91.64911712295482</v>
      </c>
    </row>
    <row r="79" spans="1:9" ht="26.25" customHeight="1" x14ac:dyDescent="0.25">
      <c r="A79" s="3" t="s">
        <v>67</v>
      </c>
      <c r="B79" s="17">
        <f>SUM(B80:B81)</f>
        <v>907.9</v>
      </c>
      <c r="C79" s="9">
        <f>B79/B88*100</f>
        <v>0.1306690604190765</v>
      </c>
      <c r="D79" s="17">
        <f>SUM(D80:D81)</f>
        <v>8594.1</v>
      </c>
      <c r="E79" s="9">
        <f>D79/D88*100</f>
        <v>1.1677937271427488</v>
      </c>
      <c r="F79" s="17">
        <f>SUM(F80:F81)</f>
        <v>7585.6</v>
      </c>
      <c r="G79" s="9">
        <f>F79/F88*100</f>
        <v>1.3032577492173774</v>
      </c>
      <c r="H79" s="9">
        <f t="shared" si="12"/>
        <v>735.5105187796014</v>
      </c>
      <c r="I79" s="10">
        <f t="shared" si="13"/>
        <v>88.265205198915524</v>
      </c>
    </row>
    <row r="80" spans="1:9" ht="15" customHeight="1" x14ac:dyDescent="0.25">
      <c r="A80" s="3" t="s">
        <v>68</v>
      </c>
      <c r="B80" s="17">
        <v>907.9</v>
      </c>
      <c r="C80" s="9">
        <f>B80/B88*100</f>
        <v>0.1306690604190765</v>
      </c>
      <c r="D80" s="17">
        <v>1666.1</v>
      </c>
      <c r="E80" s="9">
        <f>D80/D88*100</f>
        <v>0.22639498362743435</v>
      </c>
      <c r="F80" s="17">
        <v>1444.5</v>
      </c>
      <c r="G80" s="9">
        <f>F80/F88*100</f>
        <v>0.2481749391932743</v>
      </c>
      <c r="H80" s="9">
        <f t="shared" si="12"/>
        <v>59.103425487388478</v>
      </c>
      <c r="I80" s="10">
        <f t="shared" si="13"/>
        <v>86.699477822459642</v>
      </c>
    </row>
    <row r="81" spans="1:9" ht="15" customHeight="1" x14ac:dyDescent="0.25">
      <c r="A81" s="3" t="s">
        <v>69</v>
      </c>
      <c r="B81" s="17">
        <v>0</v>
      </c>
      <c r="C81" s="9">
        <f>B81/B88*100</f>
        <v>0</v>
      </c>
      <c r="D81" s="17">
        <v>6928</v>
      </c>
      <c r="E81" s="9">
        <f>D81/D88*100</f>
        <v>0.94139874351531427</v>
      </c>
      <c r="F81" s="17">
        <v>6141.1</v>
      </c>
      <c r="G81" s="9">
        <f>F81/F88*100</f>
        <v>1.055082810024103</v>
      </c>
      <c r="H81" s="9" t="e">
        <f t="shared" si="12"/>
        <v>#DIV/0!</v>
      </c>
      <c r="I81" s="10">
        <f t="shared" si="13"/>
        <v>88.641743648960741</v>
      </c>
    </row>
    <row r="82" spans="1:9" ht="26.25" customHeight="1" x14ac:dyDescent="0.25">
      <c r="A82" s="3" t="s">
        <v>70</v>
      </c>
      <c r="B82" s="17">
        <f>B83</f>
        <v>822.7</v>
      </c>
      <c r="C82" s="9">
        <f>B82/B88*100</f>
        <v>0.11840669237446222</v>
      </c>
      <c r="D82" s="17">
        <f>D83</f>
        <v>1176.9000000000001</v>
      </c>
      <c r="E82" s="9">
        <f>D82/D88*100</f>
        <v>0.15992092685380679</v>
      </c>
      <c r="F82" s="17">
        <f>F83</f>
        <v>1076.7</v>
      </c>
      <c r="G82" s="9">
        <f>F82/F88*100</f>
        <v>0.18498439392827862</v>
      </c>
      <c r="H82" s="9">
        <f t="shared" si="12"/>
        <v>30.873951622705732</v>
      </c>
      <c r="I82" s="10">
        <f t="shared" si="13"/>
        <v>91.486107570736678</v>
      </c>
    </row>
    <row r="83" spans="1:9" ht="26.25" customHeight="1" x14ac:dyDescent="0.25">
      <c r="A83" s="3" t="s">
        <v>71</v>
      </c>
      <c r="B83" s="17">
        <v>822.7</v>
      </c>
      <c r="C83" s="9">
        <f>B83/B88*100</f>
        <v>0.11840669237446222</v>
      </c>
      <c r="D83" s="17">
        <v>1176.9000000000001</v>
      </c>
      <c r="E83" s="9">
        <f>D83/D88*100</f>
        <v>0.15992092685380679</v>
      </c>
      <c r="F83" s="17">
        <v>1076.7</v>
      </c>
      <c r="G83" s="9">
        <f>F83/F88*100</f>
        <v>0.18498439392827862</v>
      </c>
      <c r="H83" s="9">
        <f t="shared" si="12"/>
        <v>30.873951622705732</v>
      </c>
      <c r="I83" s="10">
        <f t="shared" si="13"/>
        <v>91.486107570736678</v>
      </c>
    </row>
    <row r="84" spans="1:9" ht="39" customHeight="1" x14ac:dyDescent="0.25">
      <c r="A84" s="3" t="s">
        <v>72</v>
      </c>
      <c r="B84" s="17">
        <f>B85</f>
        <v>2038.5</v>
      </c>
      <c r="C84" s="9">
        <f>B84/B88*100</f>
        <v>0.29339010867307791</v>
      </c>
      <c r="D84" s="17">
        <f>D85</f>
        <v>136</v>
      </c>
      <c r="E84" s="9">
        <f>D84/D88*100</f>
        <v>1.8480113902725571E-2</v>
      </c>
      <c r="F84" s="17">
        <f>F85</f>
        <v>56</v>
      </c>
      <c r="G84" s="9">
        <f>F84/F88*100</f>
        <v>9.6211814432837391E-3</v>
      </c>
      <c r="H84" s="9">
        <f t="shared" si="12"/>
        <v>-97.252882021093939</v>
      </c>
      <c r="I84" s="10">
        <f t="shared" si="13"/>
        <v>41.17647058823529</v>
      </c>
    </row>
    <row r="85" spans="1:9" ht="39" customHeight="1" x14ac:dyDescent="0.25">
      <c r="A85" s="3" t="s">
        <v>73</v>
      </c>
      <c r="B85" s="17">
        <v>2038.5</v>
      </c>
      <c r="C85" s="9">
        <f>B85/B88*100</f>
        <v>0.29339010867307791</v>
      </c>
      <c r="D85" s="17">
        <v>136</v>
      </c>
      <c r="E85" s="9">
        <f>D85/D88*100</f>
        <v>1.8480113902725571E-2</v>
      </c>
      <c r="F85" s="17">
        <v>56</v>
      </c>
      <c r="G85" s="9">
        <f>F85/F88*100</f>
        <v>9.6211814432837391E-3</v>
      </c>
      <c r="H85" s="9">
        <f t="shared" si="12"/>
        <v>-97.252882021093939</v>
      </c>
      <c r="I85" s="10">
        <f t="shared" si="13"/>
        <v>41.17647058823529</v>
      </c>
    </row>
    <row r="86" spans="1:9" ht="90" customHeight="1" x14ac:dyDescent="0.25">
      <c r="A86" s="3" t="s">
        <v>74</v>
      </c>
      <c r="B86" s="17">
        <f>SUM(B87:B87)</f>
        <v>0</v>
      </c>
      <c r="C86" s="9">
        <f>B86/B88*100</f>
        <v>0</v>
      </c>
      <c r="D86" s="17">
        <f>SUM(D87:D87)</f>
        <v>185</v>
      </c>
      <c r="E86" s="9">
        <f>D86/D88*100</f>
        <v>2.5138390235325221E-2</v>
      </c>
      <c r="F86" s="17">
        <f>SUM(F87:F87)</f>
        <v>0</v>
      </c>
      <c r="G86" s="9">
        <f>F86/F88*100</f>
        <v>0</v>
      </c>
      <c r="H86" s="9" t="e">
        <f t="shared" si="12"/>
        <v>#DIV/0!</v>
      </c>
      <c r="I86" s="10">
        <f t="shared" si="13"/>
        <v>0</v>
      </c>
    </row>
    <row r="87" spans="1:9" ht="26.25" customHeight="1" x14ac:dyDescent="0.25">
      <c r="A87" s="3" t="s">
        <v>75</v>
      </c>
      <c r="B87" s="17">
        <v>0</v>
      </c>
      <c r="C87" s="9">
        <f>B87/B88*100</f>
        <v>0</v>
      </c>
      <c r="D87" s="17">
        <v>185</v>
      </c>
      <c r="E87" s="9">
        <f t="shared" ref="E87:G87" si="14">D87/D88*100</f>
        <v>2.5138390235325221E-2</v>
      </c>
      <c r="F87" s="17">
        <v>0</v>
      </c>
      <c r="G87" s="9">
        <f t="shared" si="14"/>
        <v>0</v>
      </c>
      <c r="H87" s="9" t="e">
        <f t="shared" si="12"/>
        <v>#DIV/0!</v>
      </c>
      <c r="I87" s="10">
        <f t="shared" si="13"/>
        <v>0</v>
      </c>
    </row>
    <row r="88" spans="1:9" s="14" customFormat="1" ht="15" customHeight="1" x14ac:dyDescent="0.25">
      <c r="A88" s="12" t="s">
        <v>76</v>
      </c>
      <c r="B88" s="16">
        <f>B43+B52+B54+B56+B61+B65+B72+B74+B79+B82+B84+B86</f>
        <v>694808.7</v>
      </c>
      <c r="C88" s="13">
        <f>C43+C52+C54+C56+C61+C65+C72+C74+C79+C82+C84+C86</f>
        <v>100.00000000000001</v>
      </c>
      <c r="D88" s="16">
        <f>D43+D52+D54+D56+D61+D65+D72+D74+D79+D82+D84+D86</f>
        <v>735926.20000000007</v>
      </c>
      <c r="E88" s="13"/>
      <c r="F88" s="16">
        <f>F43+F52+F54+F56+F61+F65+F72+F74+F79+F82+F84+F86</f>
        <v>582049.09999999986</v>
      </c>
      <c r="G88" s="13"/>
      <c r="H88" s="9">
        <f t="shared" si="12"/>
        <v>-16.228869903327364</v>
      </c>
      <c r="I88" s="10">
        <f t="shared" si="13"/>
        <v>79.090688713080169</v>
      </c>
    </row>
    <row r="89" spans="1:9" ht="115.5" customHeight="1" x14ac:dyDescent="0.25">
      <c r="A89" s="3" t="s">
        <v>77</v>
      </c>
      <c r="B89" s="17">
        <v>174534.2</v>
      </c>
      <c r="C89" s="9">
        <f>B89/B88*100</f>
        <v>25.11974878840752</v>
      </c>
      <c r="D89" s="17">
        <v>210013.9</v>
      </c>
      <c r="E89" s="9">
        <f t="shared" ref="E89:G89" si="15">D89/D88*100</f>
        <v>28.537358773203071</v>
      </c>
      <c r="F89" s="17">
        <v>173804.79999999999</v>
      </c>
      <c r="G89" s="9">
        <f t="shared" si="15"/>
        <v>29.860848509172172</v>
      </c>
      <c r="H89" s="9">
        <f t="shared" si="12"/>
        <v>-0.41791236330760739</v>
      </c>
      <c r="I89" s="10">
        <f t="shared" si="13"/>
        <v>82.758712637592083</v>
      </c>
    </row>
    <row r="90" spans="1:9" ht="51.75" customHeight="1" x14ac:dyDescent="0.25">
      <c r="A90" s="3" t="s">
        <v>78</v>
      </c>
      <c r="B90" s="17">
        <v>282628.09999999998</v>
      </c>
      <c r="C90" s="9">
        <f>B90/B88*100</f>
        <v>40.677110116784668</v>
      </c>
      <c r="D90" s="17">
        <v>200251.7</v>
      </c>
      <c r="E90" s="9">
        <f t="shared" ref="E90:G90" si="16">D90/D88*100</f>
        <v>27.210839891282575</v>
      </c>
      <c r="F90" s="17">
        <v>140308.29999999999</v>
      </c>
      <c r="G90" s="9">
        <f t="shared" si="16"/>
        <v>24.105921648190854</v>
      </c>
      <c r="H90" s="9">
        <f t="shared" si="12"/>
        <v>-50.355856335587298</v>
      </c>
      <c r="I90" s="10">
        <f t="shared" si="13"/>
        <v>70.065971974270369</v>
      </c>
    </row>
    <row r="91" spans="1:9" ht="26.25" customHeight="1" x14ac:dyDescent="0.25">
      <c r="A91" s="3" t="s">
        <v>79</v>
      </c>
      <c r="B91" s="17">
        <v>11176.9</v>
      </c>
      <c r="C91" s="9">
        <f>B91/B88*100</f>
        <v>1.6086298286132572</v>
      </c>
      <c r="D91" s="17">
        <v>18095.5</v>
      </c>
      <c r="E91" s="9">
        <f t="shared" ref="E91:G91" si="17">D91/D88*100</f>
        <v>2.4588742729909603</v>
      </c>
      <c r="F91" s="17">
        <v>15879.6</v>
      </c>
      <c r="G91" s="9">
        <f t="shared" si="17"/>
        <v>2.7282234436922943</v>
      </c>
      <c r="H91" s="9">
        <f t="shared" si="12"/>
        <v>42.075172901251676</v>
      </c>
      <c r="I91" s="10">
        <f t="shared" si="13"/>
        <v>87.754414080848832</v>
      </c>
    </row>
    <row r="92" spans="1:9" ht="51.75" customHeight="1" x14ac:dyDescent="0.25">
      <c r="A92" s="3" t="s">
        <v>80</v>
      </c>
      <c r="B92" s="17">
        <v>6841.9</v>
      </c>
      <c r="C92" s="9">
        <f>B92/B88*100</f>
        <v>0.9847170883151003</v>
      </c>
      <c r="D92" s="17">
        <v>3248.7</v>
      </c>
      <c r="E92" s="9">
        <f t="shared" ref="E92:G92" si="18">D92/D88*100</f>
        <v>0.44144372085135702</v>
      </c>
      <c r="F92" s="17">
        <v>3248.7</v>
      </c>
      <c r="G92" s="9">
        <f t="shared" si="18"/>
        <v>0.55814878847849791</v>
      </c>
      <c r="H92" s="9">
        <f t="shared" si="12"/>
        <v>-52.517575527265819</v>
      </c>
      <c r="I92" s="10">
        <f t="shared" si="13"/>
        <v>100</v>
      </c>
    </row>
    <row r="93" spans="1:9" ht="15" customHeight="1" x14ac:dyDescent="0.25">
      <c r="A93" s="3" t="s">
        <v>81</v>
      </c>
      <c r="B93" s="17">
        <v>0</v>
      </c>
      <c r="C93" s="9">
        <f>B93/B88*100</f>
        <v>0</v>
      </c>
      <c r="D93" s="17">
        <v>185</v>
      </c>
      <c r="E93" s="9">
        <f t="shared" ref="E93:G93" si="19">D93/D88*100</f>
        <v>2.5138390235325221E-2</v>
      </c>
      <c r="F93" s="17">
        <v>0</v>
      </c>
      <c r="G93" s="9">
        <f t="shared" si="19"/>
        <v>0</v>
      </c>
      <c r="H93" s="9" t="e">
        <f t="shared" si="12"/>
        <v>#DIV/0!</v>
      </c>
      <c r="I93" s="10">
        <f t="shared" si="13"/>
        <v>0</v>
      </c>
    </row>
    <row r="94" spans="1:9" ht="51.75" customHeight="1" x14ac:dyDescent="0.25">
      <c r="A94" s="3" t="s">
        <v>82</v>
      </c>
      <c r="B94" s="17">
        <v>206349.2</v>
      </c>
      <c r="C94" s="9">
        <f>B94/B88*100</f>
        <v>29.69870699661648</v>
      </c>
      <c r="D94" s="17">
        <v>296316.3</v>
      </c>
      <c r="E94" s="9">
        <f t="shared" ref="E94:G94" si="20">D94/D88*100</f>
        <v>40.264404229663242</v>
      </c>
      <c r="F94" s="17">
        <v>242961</v>
      </c>
      <c r="G94" s="9">
        <f t="shared" si="20"/>
        <v>41.742354725743937</v>
      </c>
      <c r="H94" s="9">
        <f t="shared" si="12"/>
        <v>17.742642084388976</v>
      </c>
      <c r="I94" s="10">
        <f t="shared" si="13"/>
        <v>81.993801893449671</v>
      </c>
    </row>
    <row r="95" spans="1:9" ht="42" customHeight="1" x14ac:dyDescent="0.25">
      <c r="A95" s="3" t="s">
        <v>83</v>
      </c>
      <c r="B95" s="17">
        <v>2038.5</v>
      </c>
      <c r="C95" s="9">
        <f>B95/B88*100</f>
        <v>0.29339010867307791</v>
      </c>
      <c r="D95" s="17">
        <v>136</v>
      </c>
      <c r="E95" s="9">
        <f t="shared" ref="E95:G95" si="21">D95/D88*100</f>
        <v>1.8480113902725571E-2</v>
      </c>
      <c r="F95" s="17">
        <v>56</v>
      </c>
      <c r="G95" s="9">
        <f t="shared" si="21"/>
        <v>9.6211814432837391E-3</v>
      </c>
      <c r="H95" s="9">
        <f t="shared" si="12"/>
        <v>-97.252882021093939</v>
      </c>
      <c r="I95" s="10">
        <f t="shared" si="13"/>
        <v>41.17647058823529</v>
      </c>
    </row>
    <row r="96" spans="1:9" ht="15" customHeight="1" x14ac:dyDescent="0.25">
      <c r="A96" s="3" t="s">
        <v>84</v>
      </c>
      <c r="B96" s="17">
        <f>SUM(B97:B101)</f>
        <v>11239.900000000001</v>
      </c>
      <c r="C96" s="9">
        <f>B96/B88*100</f>
        <v>1.6176970725899089</v>
      </c>
      <c r="D96" s="17">
        <f>SUM(D97:D101)</f>
        <v>7679.1</v>
      </c>
      <c r="E96" s="9">
        <f t="shared" ref="E96:G96" si="22">D96/D88*100</f>
        <v>1.0434606078707349</v>
      </c>
      <c r="F96" s="17">
        <f>SUM(F97:F101)</f>
        <v>5790.7</v>
      </c>
      <c r="G96" s="9">
        <f t="shared" si="22"/>
        <v>0.99488170327898473</v>
      </c>
      <c r="H96" s="9">
        <f t="shared" si="12"/>
        <v>-48.480858370626081</v>
      </c>
      <c r="I96" s="10">
        <f t="shared" si="13"/>
        <v>75.408576525894958</v>
      </c>
    </row>
    <row r="97" spans="1:9" ht="77.25" customHeight="1" x14ac:dyDescent="0.25">
      <c r="A97" s="3" t="s">
        <v>85</v>
      </c>
      <c r="B97" s="17">
        <v>7079.6</v>
      </c>
      <c r="C97" s="9">
        <f>B97/B88*100</f>
        <v>1.0189279437635137</v>
      </c>
      <c r="D97" s="17">
        <v>2136.5</v>
      </c>
      <c r="E97" s="9">
        <f t="shared" ref="E97:G97" si="23">D97/D88*100</f>
        <v>0.29031443642039106</v>
      </c>
      <c r="F97" s="17">
        <v>441</v>
      </c>
      <c r="G97" s="9">
        <f t="shared" si="23"/>
        <v>7.5766803865859447E-2</v>
      </c>
      <c r="H97" s="9">
        <f t="shared" si="12"/>
        <v>-93.770834510424322</v>
      </c>
      <c r="I97" s="10">
        <f t="shared" si="13"/>
        <v>20.641235665808566</v>
      </c>
    </row>
    <row r="98" spans="1:9" ht="15" customHeight="1" x14ac:dyDescent="0.25">
      <c r="A98" s="3" t="s">
        <v>86</v>
      </c>
      <c r="B98" s="17">
        <v>2076.9</v>
      </c>
      <c r="C98" s="9">
        <f>B98/B88*100</f>
        <v>0.29891680976360835</v>
      </c>
      <c r="D98" s="17">
        <v>1151.5</v>
      </c>
      <c r="E98" s="9">
        <f>D98/D88*100</f>
        <v>0.15646949381609188</v>
      </c>
      <c r="F98" s="17">
        <v>1139</v>
      </c>
      <c r="G98" s="9">
        <f>F98/F88*100</f>
        <v>0.19568795828393176</v>
      </c>
      <c r="H98" s="9">
        <f t="shared" si="12"/>
        <v>-45.158649910924943</v>
      </c>
      <c r="I98" s="10">
        <f t="shared" si="13"/>
        <v>98.914459400781581</v>
      </c>
    </row>
    <row r="99" spans="1:9" ht="26.25" customHeight="1" x14ac:dyDescent="0.25">
      <c r="A99" s="3" t="s">
        <v>87</v>
      </c>
      <c r="B99" s="17">
        <v>1827.7</v>
      </c>
      <c r="C99" s="9">
        <f>B99/B88*100</f>
        <v>0.26305082247818717</v>
      </c>
      <c r="D99" s="17">
        <v>1632.6</v>
      </c>
      <c r="E99" s="9">
        <f>D99/D88*100</f>
        <v>0.22184289674698357</v>
      </c>
      <c r="F99" s="17">
        <v>1562</v>
      </c>
      <c r="G99" s="9">
        <f>F99/F88*100</f>
        <v>0.26836223954302141</v>
      </c>
      <c r="H99" s="9">
        <f t="shared" si="12"/>
        <v>-14.537396728128243</v>
      </c>
      <c r="I99" s="10">
        <f t="shared" si="13"/>
        <v>95.67560945730736</v>
      </c>
    </row>
    <row r="100" spans="1:9" ht="15" customHeight="1" x14ac:dyDescent="0.25">
      <c r="A100" s="3" t="s">
        <v>88</v>
      </c>
      <c r="B100" s="17">
        <v>0</v>
      </c>
      <c r="C100" s="9">
        <f>B100/B88*100</f>
        <v>0</v>
      </c>
      <c r="D100" s="17">
        <v>100</v>
      </c>
      <c r="E100" s="9">
        <f>D100/D88*100</f>
        <v>1.3588319046121743E-2</v>
      </c>
      <c r="F100" s="17">
        <v>0</v>
      </c>
      <c r="G100" s="9">
        <f>F100/F88*100</f>
        <v>0</v>
      </c>
      <c r="H100" s="9" t="e">
        <f t="shared" si="12"/>
        <v>#DIV/0!</v>
      </c>
      <c r="I100" s="10">
        <f t="shared" si="13"/>
        <v>0</v>
      </c>
    </row>
    <row r="101" spans="1:9" ht="15" customHeight="1" x14ac:dyDescent="0.25">
      <c r="A101" s="3" t="s">
        <v>89</v>
      </c>
      <c r="B101" s="17">
        <v>255.7</v>
      </c>
      <c r="C101" s="9">
        <f>B101/B88*100</f>
        <v>3.6801496584599476E-2</v>
      </c>
      <c r="D101" s="17">
        <v>2658.5</v>
      </c>
      <c r="E101" s="9">
        <f>D101/D88*100</f>
        <v>0.36124546184114653</v>
      </c>
      <c r="F101" s="17">
        <v>2648.7</v>
      </c>
      <c r="G101" s="9">
        <f>F101/F88*100</f>
        <v>0.45506470158617213</v>
      </c>
      <c r="H101" s="9">
        <f t="shared" si="12"/>
        <v>935.86233867813826</v>
      </c>
      <c r="I101" s="10">
        <f t="shared" si="13"/>
        <v>99.631371073913854</v>
      </c>
    </row>
    <row r="102" spans="1:9" ht="26.25" customHeight="1" x14ac:dyDescent="0.25">
      <c r="A102" s="3" t="s">
        <v>90</v>
      </c>
      <c r="B102" s="17">
        <f>B42-B88</f>
        <v>18255.300000000047</v>
      </c>
      <c r="C102" s="9"/>
      <c r="D102" s="17">
        <f>D42-D88</f>
        <v>-8089.2000000000698</v>
      </c>
      <c r="E102" s="9"/>
      <c r="F102" s="17">
        <f>F42-F88</f>
        <v>38179.90000000014</v>
      </c>
      <c r="G102" s="9"/>
      <c r="H102" s="9"/>
      <c r="I102" s="9"/>
    </row>
    <row r="103" spans="1:9" x14ac:dyDescent="0.25">
      <c r="A103" s="24" t="s">
        <v>91</v>
      </c>
      <c r="B103" s="25"/>
      <c r="C103" s="25"/>
      <c r="D103" s="25"/>
      <c r="E103" s="25"/>
      <c r="F103" s="25"/>
      <c r="G103" s="25"/>
      <c r="H103" s="25"/>
      <c r="I103" s="26"/>
    </row>
    <row r="104" spans="1:9" ht="64.5" customHeight="1" x14ac:dyDescent="0.25">
      <c r="A104" s="3" t="s">
        <v>92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93</v>
      </c>
      <c r="B105" s="7">
        <v>-57184</v>
      </c>
      <c r="C105" s="8"/>
      <c r="D105" s="8">
        <v>5000</v>
      </c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>
        <v>49350</v>
      </c>
      <c r="C106" s="8"/>
      <c r="D106" s="8">
        <v>-8900</v>
      </c>
      <c r="E106" s="8"/>
      <c r="F106" s="8">
        <v>-8136</v>
      </c>
      <c r="G106" s="8"/>
      <c r="H106" s="8"/>
      <c r="I106" s="8"/>
    </row>
    <row r="107" spans="1:9" ht="39" customHeight="1" x14ac:dyDescent="0.25">
      <c r="A107" s="3" t="s">
        <v>95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>
        <v>-10421</v>
      </c>
      <c r="C111" s="8"/>
      <c r="D111" s="8">
        <v>11988</v>
      </c>
      <c r="E111" s="8"/>
      <c r="F111" s="8">
        <v>-30045</v>
      </c>
      <c r="G111" s="8"/>
      <c r="H111" s="8"/>
      <c r="I111" s="8"/>
    </row>
    <row r="112" spans="1:9" ht="39" customHeight="1" x14ac:dyDescent="0.25">
      <c r="A112" s="3" t="s">
        <v>100</v>
      </c>
      <c r="B112" s="7">
        <f>SUM(B104:B111)</f>
        <v>-18255</v>
      </c>
      <c r="C112" s="7"/>
      <c r="D112" s="7">
        <f t="shared" ref="D112:F112" si="24">SUM(D104:D111)</f>
        <v>8088</v>
      </c>
      <c r="E112" s="7"/>
      <c r="F112" s="7">
        <f t="shared" si="24"/>
        <v>-38181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2024-03-06T08:12:29Z</dcterms:modified>
</cp:coreProperties>
</file>