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fop\SAVE\18 ИНФОРМАЦИЯ НА САЙТ\2023 год\Исполнение консолидированного бюджета\"/>
    </mc:Choice>
  </mc:AlternateContent>
  <xr:revisionPtr revIDLastSave="0" documentId="13_ncr:1_{E7B18A87-C3AD-408A-A12F-3670F619FF2A}" xr6:coauthVersionLast="3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Информация!$A$6:$I$113</definedName>
  </definedNames>
  <calcPr calcId="179021"/>
</workbook>
</file>

<file path=xl/calcChain.xml><?xml version="1.0" encoding="utf-8"?>
<calcChain xmlns="http://schemas.openxmlformats.org/spreadsheetml/2006/main">
  <c r="F113" i="1" l="1"/>
  <c r="D113" i="1"/>
  <c r="B113" i="1"/>
  <c r="I41" i="1"/>
  <c r="H41" i="1"/>
  <c r="I37" i="1"/>
  <c r="H37" i="1"/>
  <c r="I36" i="1"/>
  <c r="I34" i="1"/>
  <c r="H34" i="1"/>
  <c r="F33" i="1"/>
  <c r="D33" i="1"/>
  <c r="B33" i="1"/>
  <c r="F32" i="1"/>
  <c r="D32" i="1"/>
  <c r="B32" i="1"/>
  <c r="D31" i="1"/>
  <c r="B31" i="1"/>
  <c r="I30" i="1"/>
  <c r="H30" i="1"/>
  <c r="I29" i="1"/>
  <c r="H29" i="1"/>
  <c r="I28" i="1"/>
  <c r="H28" i="1"/>
  <c r="I27" i="1"/>
  <c r="H27" i="1"/>
  <c r="I26" i="1"/>
  <c r="F25" i="1"/>
  <c r="D25" i="1"/>
  <c r="B25" i="1"/>
  <c r="I24" i="1"/>
  <c r="H24" i="1"/>
  <c r="I22" i="1"/>
  <c r="H22" i="1"/>
  <c r="F19" i="1"/>
  <c r="D19" i="1"/>
  <c r="B19" i="1"/>
  <c r="I18" i="1"/>
  <c r="H18" i="1"/>
  <c r="I17" i="1"/>
  <c r="H16" i="1"/>
  <c r="I15" i="1"/>
  <c r="H15" i="1"/>
  <c r="F14" i="1"/>
  <c r="D14" i="1"/>
  <c r="I14" i="1" s="1"/>
  <c r="B14" i="1"/>
  <c r="I13" i="1"/>
  <c r="H13" i="1"/>
  <c r="F12" i="1"/>
  <c r="I12" i="1" s="1"/>
  <c r="D12" i="1"/>
  <c r="B12" i="1"/>
  <c r="D11" i="1"/>
  <c r="B11" i="1"/>
  <c r="I10" i="1"/>
  <c r="H10" i="1"/>
  <c r="F9" i="1"/>
  <c r="D9" i="1"/>
  <c r="B9" i="1"/>
  <c r="H32" i="1" l="1"/>
  <c r="H33" i="1"/>
  <c r="H14" i="1"/>
  <c r="H9" i="1"/>
  <c r="F31" i="1"/>
  <c r="H31" i="1" s="1"/>
  <c r="I32" i="1"/>
  <c r="I33" i="1"/>
  <c r="F11" i="1"/>
  <c r="I9" i="1"/>
  <c r="B8" i="1"/>
  <c r="I11" i="1"/>
  <c r="F8" i="1"/>
  <c r="H11" i="1"/>
  <c r="D8" i="1"/>
  <c r="I25" i="1"/>
  <c r="H12" i="1"/>
  <c r="D97" i="1"/>
  <c r="H49" i="1"/>
  <c r="I49" i="1"/>
  <c r="H44" i="1"/>
  <c r="I44" i="1"/>
  <c r="F43" i="1"/>
  <c r="D43" i="1"/>
  <c r="B43" i="1"/>
  <c r="E57" i="1"/>
  <c r="I57" i="1"/>
  <c r="H57" i="1"/>
  <c r="G57" i="1"/>
  <c r="C57" i="1"/>
  <c r="F56" i="1"/>
  <c r="D56" i="1"/>
  <c r="B56" i="1"/>
  <c r="F87" i="1"/>
  <c r="B97" i="1"/>
  <c r="B87" i="1"/>
  <c r="I31" i="1" l="1"/>
  <c r="D42" i="1"/>
  <c r="E8" i="1"/>
  <c r="B42" i="1"/>
  <c r="C8" i="1" s="1"/>
  <c r="H8" i="1"/>
  <c r="F42" i="1"/>
  <c r="I8" i="1"/>
  <c r="G8" i="1"/>
  <c r="F62" i="1"/>
  <c r="F97" i="1"/>
  <c r="H45" i="1"/>
  <c r="H47" i="1"/>
  <c r="H50" i="1"/>
  <c r="H53" i="1"/>
  <c r="I45" i="1"/>
  <c r="I46" i="1"/>
  <c r="I47" i="1"/>
  <c r="I48" i="1"/>
  <c r="I50" i="1"/>
  <c r="I51" i="1"/>
  <c r="I53" i="1"/>
  <c r="I55" i="1"/>
  <c r="I58" i="1"/>
  <c r="I59" i="1"/>
  <c r="I60" i="1"/>
  <c r="I61" i="1"/>
  <c r="I63" i="1"/>
  <c r="I64" i="1"/>
  <c r="I65" i="1"/>
  <c r="I67" i="1"/>
  <c r="I68" i="1"/>
  <c r="I69" i="1"/>
  <c r="I70" i="1"/>
  <c r="I71" i="1"/>
  <c r="I72" i="1"/>
  <c r="I74" i="1"/>
  <c r="I76" i="1"/>
  <c r="I77" i="1"/>
  <c r="I78" i="1"/>
  <c r="I79" i="1"/>
  <c r="I81" i="1"/>
  <c r="I82" i="1"/>
  <c r="I84" i="1"/>
  <c r="I86" i="1"/>
  <c r="I88" i="1"/>
  <c r="I90" i="1"/>
  <c r="I91" i="1"/>
  <c r="I92" i="1"/>
  <c r="I93" i="1"/>
  <c r="I94" i="1"/>
  <c r="I95" i="1"/>
  <c r="I96" i="1"/>
  <c r="I98" i="1"/>
  <c r="I99" i="1"/>
  <c r="I100" i="1"/>
  <c r="I101" i="1"/>
  <c r="I102" i="1"/>
  <c r="H58" i="1"/>
  <c r="H59" i="1"/>
  <c r="H60" i="1"/>
  <c r="H61" i="1"/>
  <c r="H63" i="1"/>
  <c r="H64" i="1"/>
  <c r="H65" i="1"/>
  <c r="H67" i="1"/>
  <c r="H68" i="1"/>
  <c r="H69" i="1"/>
  <c r="H70" i="1"/>
  <c r="H71" i="1"/>
  <c r="H72" i="1"/>
  <c r="H74" i="1"/>
  <c r="H76" i="1"/>
  <c r="H77" i="1"/>
  <c r="H78" i="1"/>
  <c r="H79" i="1"/>
  <c r="H81" i="1"/>
  <c r="H82" i="1"/>
  <c r="H84" i="1"/>
  <c r="H86" i="1"/>
  <c r="H88" i="1"/>
  <c r="H90" i="1"/>
  <c r="H91" i="1"/>
  <c r="H92" i="1"/>
  <c r="H93" i="1"/>
  <c r="H94" i="1"/>
  <c r="H95" i="1"/>
  <c r="H96" i="1"/>
  <c r="H98" i="1"/>
  <c r="H99" i="1"/>
  <c r="H100" i="1"/>
  <c r="H101" i="1"/>
  <c r="H102" i="1"/>
  <c r="H51" i="1"/>
  <c r="H55" i="1"/>
  <c r="H48" i="1"/>
  <c r="H46" i="1"/>
  <c r="D87" i="1"/>
  <c r="F85" i="1"/>
  <c r="D85" i="1"/>
  <c r="F83" i="1"/>
  <c r="D83" i="1"/>
  <c r="F80" i="1"/>
  <c r="D80" i="1"/>
  <c r="F75" i="1"/>
  <c r="D75" i="1"/>
  <c r="F73" i="1"/>
  <c r="D73" i="1"/>
  <c r="F66" i="1"/>
  <c r="D66" i="1"/>
  <c r="D62" i="1"/>
  <c r="F54" i="1"/>
  <c r="F52" i="1"/>
  <c r="D54" i="1"/>
  <c r="D52" i="1"/>
  <c r="I42" i="1" l="1"/>
  <c r="G41" i="1"/>
  <c r="G39" i="1"/>
  <c r="G37" i="1"/>
  <c r="G36" i="1"/>
  <c r="G34" i="1"/>
  <c r="G29" i="1"/>
  <c r="G27" i="1"/>
  <c r="G26" i="1"/>
  <c r="G24" i="1"/>
  <c r="G22" i="1"/>
  <c r="G20" i="1"/>
  <c r="G15" i="1"/>
  <c r="G10" i="1"/>
  <c r="G23" i="1"/>
  <c r="G21" i="1"/>
  <c r="G19" i="1"/>
  <c r="G18" i="1"/>
  <c r="G17" i="1"/>
  <c r="G16" i="1"/>
  <c r="G14" i="1"/>
  <c r="G13" i="1"/>
  <c r="H42" i="1"/>
  <c r="G40" i="1"/>
  <c r="G38" i="1"/>
  <c r="G35" i="1"/>
  <c r="G33" i="1"/>
  <c r="G32" i="1"/>
  <c r="G31" i="1"/>
  <c r="G42" i="1" s="1"/>
  <c r="G30" i="1"/>
  <c r="G28" i="1"/>
  <c r="G9" i="1"/>
  <c r="G25" i="1"/>
  <c r="G11" i="1"/>
  <c r="G12" i="1"/>
  <c r="C41" i="1"/>
  <c r="C39" i="1"/>
  <c r="C37" i="1"/>
  <c r="C36" i="1"/>
  <c r="C34" i="1"/>
  <c r="C29" i="1"/>
  <c r="C27" i="1"/>
  <c r="C26" i="1"/>
  <c r="C24" i="1"/>
  <c r="C22" i="1"/>
  <c r="C20" i="1"/>
  <c r="C15" i="1"/>
  <c r="C10" i="1"/>
  <c r="C23" i="1"/>
  <c r="C21" i="1"/>
  <c r="C19" i="1"/>
  <c r="C18" i="1"/>
  <c r="C17" i="1"/>
  <c r="C16" i="1"/>
  <c r="C14" i="1"/>
  <c r="C13" i="1"/>
  <c r="C40" i="1"/>
  <c r="C38" i="1"/>
  <c r="C35" i="1"/>
  <c r="C33" i="1"/>
  <c r="C32" i="1"/>
  <c r="C31" i="1"/>
  <c r="C42" i="1" s="1"/>
  <c r="C30" i="1"/>
  <c r="C28" i="1"/>
  <c r="C9" i="1"/>
  <c r="C11" i="1"/>
  <c r="C12" i="1"/>
  <c r="C25" i="1"/>
  <c r="E40" i="1"/>
  <c r="E38" i="1"/>
  <c r="E35" i="1"/>
  <c r="E30" i="1"/>
  <c r="E28" i="1"/>
  <c r="E23" i="1"/>
  <c r="E21" i="1"/>
  <c r="E18" i="1"/>
  <c r="E17" i="1"/>
  <c r="E16" i="1"/>
  <c r="E13" i="1"/>
  <c r="E24" i="1"/>
  <c r="E22" i="1"/>
  <c r="E20" i="1"/>
  <c r="E19" i="1"/>
  <c r="E15" i="1"/>
  <c r="E14" i="1"/>
  <c r="E41" i="1"/>
  <c r="E39" i="1"/>
  <c r="E37" i="1"/>
  <c r="E36" i="1"/>
  <c r="E34" i="1"/>
  <c r="E33" i="1"/>
  <c r="E32" i="1"/>
  <c r="E31" i="1"/>
  <c r="E42" i="1" s="1"/>
  <c r="E29" i="1"/>
  <c r="E27" i="1"/>
  <c r="E26" i="1"/>
  <c r="E10" i="1"/>
  <c r="E9" i="1"/>
  <c r="E12" i="1"/>
  <c r="E11" i="1"/>
  <c r="E25" i="1"/>
  <c r="I52" i="1"/>
  <c r="I73" i="1"/>
  <c r="I54" i="1"/>
  <c r="I85" i="1"/>
  <c r="I80" i="1"/>
  <c r="I66" i="1"/>
  <c r="I75" i="1"/>
  <c r="I62" i="1"/>
  <c r="I87" i="1"/>
  <c r="I83" i="1"/>
  <c r="I56" i="1"/>
  <c r="I97" i="1"/>
  <c r="I43" i="1"/>
  <c r="H97" i="1"/>
  <c r="H87" i="1"/>
  <c r="B85" i="1"/>
  <c r="H85" i="1" s="1"/>
  <c r="B83" i="1"/>
  <c r="H83" i="1" s="1"/>
  <c r="B80" i="1"/>
  <c r="H80" i="1" s="1"/>
  <c r="B75" i="1"/>
  <c r="H75" i="1" s="1"/>
  <c r="B73" i="1"/>
  <c r="H73" i="1" s="1"/>
  <c r="B66" i="1"/>
  <c r="H66" i="1" s="1"/>
  <c r="B62" i="1"/>
  <c r="H62" i="1" s="1"/>
  <c r="H56" i="1"/>
  <c r="B54" i="1"/>
  <c r="H54" i="1" s="1"/>
  <c r="B52" i="1"/>
  <c r="H52" i="1" s="1"/>
  <c r="H43" i="1"/>
  <c r="D89" i="1"/>
  <c r="F89" i="1"/>
  <c r="G49" i="1" s="1"/>
  <c r="E44" i="1" l="1"/>
  <c r="E49" i="1"/>
  <c r="G44" i="1"/>
  <c r="G43" i="1"/>
  <c r="I89" i="1"/>
  <c r="G83" i="1"/>
  <c r="G66" i="1"/>
  <c r="G46" i="1"/>
  <c r="G59" i="1"/>
  <c r="E43" i="1"/>
  <c r="E59" i="1"/>
  <c r="G81" i="1"/>
  <c r="G87" i="1"/>
  <c r="G78" i="1"/>
  <c r="G86" i="1"/>
  <c r="G77" i="1"/>
  <c r="G45" i="1"/>
  <c r="G62" i="1"/>
  <c r="G60" i="1"/>
  <c r="G88" i="1"/>
  <c r="G82" i="1"/>
  <c r="G70" i="1"/>
  <c r="G52" i="1"/>
  <c r="F103" i="1"/>
  <c r="G85" i="1"/>
  <c r="G79" i="1"/>
  <c r="G68" i="1"/>
  <c r="G56" i="1"/>
  <c r="G84" i="1"/>
  <c r="G80" i="1"/>
  <c r="G72" i="1"/>
  <c r="G64" i="1"/>
  <c r="G54" i="1"/>
  <c r="G50" i="1"/>
  <c r="G47" i="1"/>
  <c r="D103" i="1"/>
  <c r="E72" i="1"/>
  <c r="E82" i="1"/>
  <c r="E84" i="1"/>
  <c r="E69" i="1"/>
  <c r="E63" i="1"/>
  <c r="E56" i="1"/>
  <c r="E76" i="1"/>
  <c r="G76" i="1" s="1"/>
  <c r="E93" i="1"/>
  <c r="G93" i="1" s="1"/>
  <c r="E75" i="1"/>
  <c r="G75" i="1" s="1"/>
  <c r="E70" i="1"/>
  <c r="E66" i="1"/>
  <c r="E53" i="1"/>
  <c r="E86" i="1"/>
  <c r="E78" i="1"/>
  <c r="E74" i="1"/>
  <c r="G74" i="1" s="1"/>
  <c r="E71" i="1"/>
  <c r="E65" i="1"/>
  <c r="E55" i="1"/>
  <c r="E46" i="1"/>
  <c r="E100" i="1"/>
  <c r="G100" i="1" s="1"/>
  <c r="E80" i="1"/>
  <c r="E73" i="1"/>
  <c r="E68" i="1"/>
  <c r="E60" i="1"/>
  <c r="E50" i="1"/>
  <c r="E97" i="1"/>
  <c r="G97" i="1" s="1"/>
  <c r="E47" i="1"/>
  <c r="E99" i="1"/>
  <c r="G99" i="1" s="1"/>
  <c r="E96" i="1"/>
  <c r="G96" i="1" s="1"/>
  <c r="E92" i="1"/>
  <c r="G92" i="1" s="1"/>
  <c r="E67" i="1"/>
  <c r="E62" i="1"/>
  <c r="E58" i="1"/>
  <c r="E52" i="1"/>
  <c r="E48" i="1"/>
  <c r="E102" i="1"/>
  <c r="G102" i="1" s="1"/>
  <c r="E95" i="1"/>
  <c r="G95" i="1" s="1"/>
  <c r="E91" i="1"/>
  <c r="G91" i="1" s="1"/>
  <c r="E64" i="1"/>
  <c r="E61" i="1"/>
  <c r="E54" i="1"/>
  <c r="E51" i="1"/>
  <c r="E45" i="1"/>
  <c r="E101" i="1"/>
  <c r="G101" i="1" s="1"/>
  <c r="E98" i="1"/>
  <c r="G98" i="1" s="1"/>
  <c r="E94" i="1"/>
  <c r="G94" i="1" s="1"/>
  <c r="E90" i="1"/>
  <c r="G90" i="1" s="1"/>
  <c r="B89" i="1"/>
  <c r="E88" i="1"/>
  <c r="E87" i="1"/>
  <c r="E85" i="1"/>
  <c r="E83" i="1"/>
  <c r="E81" i="1"/>
  <c r="E79" i="1"/>
  <c r="E77" i="1"/>
  <c r="G73" i="1"/>
  <c r="G71" i="1"/>
  <c r="G69" i="1"/>
  <c r="G67" i="1"/>
  <c r="G65" i="1"/>
  <c r="G63" i="1"/>
  <c r="G61" i="1"/>
  <c r="G58" i="1"/>
  <c r="G55" i="1"/>
  <c r="G53" i="1"/>
  <c r="G51" i="1"/>
  <c r="G48" i="1"/>
  <c r="C44" i="1" l="1"/>
  <c r="C49" i="1"/>
  <c r="H89" i="1"/>
  <c r="C102" i="1"/>
  <c r="C59" i="1"/>
  <c r="C91" i="1"/>
  <c r="C58" i="1"/>
  <c r="C90" i="1"/>
  <c r="C92" i="1"/>
  <c r="C43" i="1"/>
  <c r="C60" i="1"/>
  <c r="C55" i="1"/>
  <c r="C75" i="1"/>
  <c r="C52" i="1"/>
  <c r="C66" i="1"/>
  <c r="C78" i="1"/>
  <c r="C79" i="1"/>
  <c r="C95" i="1"/>
  <c r="C63" i="1"/>
  <c r="C86" i="1"/>
  <c r="C100" i="1"/>
  <c r="C51" i="1"/>
  <c r="C70" i="1"/>
  <c r="C93" i="1"/>
  <c r="C45" i="1"/>
  <c r="C47" i="1"/>
  <c r="C72" i="1"/>
  <c r="C94" i="1"/>
  <c r="C46" i="1"/>
  <c r="C62" i="1"/>
  <c r="C84" i="1"/>
  <c r="C56" i="1"/>
  <c r="C87" i="1"/>
  <c r="C71" i="1"/>
  <c r="C53" i="1"/>
  <c r="C74" i="1"/>
  <c r="C76" i="1"/>
  <c r="C98" i="1"/>
  <c r="C64" i="1"/>
  <c r="C54" i="1"/>
  <c r="C77" i="1"/>
  <c r="C99" i="1"/>
  <c r="C65" i="1"/>
  <c r="C68" i="1"/>
  <c r="C88" i="1"/>
  <c r="C80" i="1"/>
  <c r="C83" i="1"/>
  <c r="C67" i="1"/>
  <c r="C48" i="1"/>
  <c r="C97" i="1"/>
  <c r="C81" i="1"/>
  <c r="B103" i="1"/>
  <c r="C85" i="1"/>
  <c r="C61" i="1"/>
  <c r="C82" i="1"/>
  <c r="C69" i="1"/>
  <c r="C50" i="1"/>
  <c r="C73" i="1"/>
  <c r="C96" i="1"/>
  <c r="C101" i="1"/>
  <c r="C89" i="1" l="1"/>
</calcChain>
</file>

<file path=xl/sharedStrings.xml><?xml version="1.0" encoding="utf-8"?>
<sst xmlns="http://schemas.openxmlformats.org/spreadsheetml/2006/main" count="120" uniqueCount="118">
  <si>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</si>
  <si>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</si>
  <si>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</si>
  <si>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</si>
  <si>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</si>
  <si>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</si>
  <si>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</si>
  <si>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</si>
  <si>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</si>
  <si>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</si>
  <si>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</si>
  <si>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</si>
  <si>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</si>
  <si>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</si>
  <si>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</si>
  <si>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</si>
  <si>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</si>
  <si>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</si>
  <si>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</si>
  <si>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</si>
  <si>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</si>
  <si>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</si>
  <si>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</si>
  <si>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</si>
  <si>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</si>
  <si>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</si>
  <si>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</si>
  <si>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</si>
  <si>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</si>
  <si>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</si>
  <si>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</si>
  <si>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</si>
  <si>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</si>
  <si>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</si>
  <si>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</si>
  <si>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</si>
  <si>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</si>
  <si>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</si>
  <si>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</si>
  <si>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</si>
  <si>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</si>
  <si>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</si>
  <si>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</si>
  <si>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</si>
  <si>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</si>
  <si>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</si>
  <si>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</si>
  <si>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</si>
  <si>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</si>
  <si>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</si>
  <si>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</si>
  <si>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</si>
  <si>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</si>
  <si>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</si>
  <si>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</si>
  <si>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</si>
  <si>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</si>
  <si>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</si>
  <si>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</si>
  <si>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</si>
  <si>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</si>
  <si>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</si>
  <si>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</si>
  <si>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</si>
  <si>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</si>
  <si>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</si>
  <si>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</si>
  <si>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</si>
  <si>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</si>
  <si>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</si>
  <si>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</si>
  <si>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</si>
  <si>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</si>
  <si>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</si>
  <si>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</si>
  <si>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</si>
  <si>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</si>
  <si>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</si>
  <si>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</si>
  <si>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</si>
  <si>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</si>
  <si>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</si>
  <si>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</si>
  <si>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</si>
  <si>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</si>
  <si>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</si>
  <si>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</si>
  <si>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</si>
  <si>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</si>
  <si>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</si>
  <si>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</si>
  <si>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</si>
  <si>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</si>
  <si>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</si>
  <si>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</si>
  <si>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</si>
  <si>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</si>
  <si>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</si>
  <si>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</si>
  <si>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</si>
  <si>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</si>
  <si>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</si>
  <si>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</si>
  <si>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Факт на 01.09 .2022 (отчетный) год</t>
  </si>
  <si>
    <t>План на 2023 год по состоянию на 01.09.2023 (текущий) год</t>
  </si>
  <si>
    <t>Факт на 01.09.2023 (текущий) год</t>
  </si>
  <si>
    <t>Общеэкономические вопросы</t>
  </si>
  <si>
    <t>Информация об исполнении консолидированного бюджета Пряжинского национального муниципального района за январь-август 2023 года</t>
  </si>
  <si>
    <t>Функционирование высшего должностного лица субъекта Российской Федерации и муниципального образования</t>
  </si>
  <si>
    <t>Обеспечение проведения выборов и референдумов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</si>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</sst>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9" x14ac:knownFonts="1">
    <font>
      <sz val="11"/>
      <color indexed="8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166" fontId="8" fillId="0" borderId="1" xfId="0" applyNumberFormat="1" applyFont="1" applyBorder="1" applyAlignment="1">
      <alignment horizontal="right" vertical="top" wrapText="1"/>
    </xf>
    <xf numFmtId="165" fontId="8" fillId="0" borderId="1" xfId="0" applyNumberFormat="1" applyFont="1" applyBorder="1" applyAlignment="1">
      <alignment horizontal="right" vertical="top" wrapText="1"/>
    </xf>
    <xf numFmtId="49" fontId="1" fillId="0" borderId="1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5"/>
  <sheetViews>
    <sheetView tabSelected="1" topLeftCell="A99" workbookViewId="0">
      <selection activeCell="B29" sqref="B29"/>
    </sheetView>
  </sheetViews>
  <sheetFormatPr defaultRowHeight="15" x14ac:dyDescent="0.2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33.75" customHeight="1" x14ac:dyDescent="0.25">
      <c r="A2" s="18" t="s">
        <v>107</v>
      </c>
      <c r="B2" s="19"/>
      <c r="C2" s="19"/>
      <c r="D2" s="19"/>
      <c r="E2" s="19"/>
      <c r="F2" s="19"/>
      <c r="G2" s="19"/>
      <c r="H2" s="19"/>
      <c r="I2" s="19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25">
      <c r="A5" s="2" t="s">
        <v>1</v>
      </c>
      <c r="B5" s="2" t="s">
        <v>103</v>
      </c>
      <c r="C5" s="11" t="s">
        <v>2</v>
      </c>
      <c r="D5" s="2" t="s">
        <v>104</v>
      </c>
      <c r="E5" s="2" t="s">
        <v>2</v>
      </c>
      <c r="F5" s="2" t="s">
        <v>105</v>
      </c>
      <c r="G5" s="2" t="s">
        <v>2</v>
      </c>
      <c r="H5" s="4" t="s">
        <v>3</v>
      </c>
      <c r="I5" s="4" t="s">
        <v>4</v>
      </c>
    </row>
    <row r="6" spans="1:9" ht="15" customHeight="1" x14ac:dyDescent="0.25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25">
      <c r="A7" s="20" t="s">
        <v>7</v>
      </c>
      <c r="B7" s="21"/>
      <c r="C7" s="21"/>
      <c r="D7" s="21"/>
      <c r="E7" s="21"/>
      <c r="F7" s="21"/>
      <c r="G7" s="21"/>
      <c r="H7" s="21"/>
      <c r="I7" s="22"/>
    </row>
    <row r="8" spans="1:9" ht="26.25" customHeight="1" x14ac:dyDescent="0.25">
      <c r="A8" s="26" t="s">
        <v>8</v>
      </c>
      <c r="B8" s="27">
        <f t="shared" ref="B8" si="0">B9+B11+B14+B19+B22+B23+B24+B25+B27+B28+B29+B30</f>
        <v>125821</v>
      </c>
      <c r="C8" s="27">
        <f>B8/B42*100</f>
        <v>26.561886465832085</v>
      </c>
      <c r="D8" s="27">
        <f>D9+D11+D14+D19+D22+D23+D24+D25+D27+D28+D29+D30</f>
        <v>208207</v>
      </c>
      <c r="E8" s="27">
        <f>D8/D42*100</f>
        <v>29.724493758351699</v>
      </c>
      <c r="F8" s="27">
        <f t="shared" ref="F8" si="1">F9+F11+F14+F19+F22+F23+F24+F25+F27+F28+F29+F30</f>
        <v>132131</v>
      </c>
      <c r="G8" s="28">
        <f>F8/F42*100</f>
        <v>30.537105086782685</v>
      </c>
      <c r="H8" s="28">
        <f>F8/B8*100-100</f>
        <v>5.015061078834222</v>
      </c>
      <c r="I8" s="28">
        <f>F8/D8*100</f>
        <v>63.46136297050532</v>
      </c>
    </row>
    <row r="9" spans="1:9" ht="26.25" customHeight="1" x14ac:dyDescent="0.25">
      <c r="A9" s="26" t="s">
        <v>9</v>
      </c>
      <c r="B9" s="27">
        <f>B10</f>
        <v>75404</v>
      </c>
      <c r="C9" s="27">
        <f>B9/B42*100</f>
        <v>15.918427663661888</v>
      </c>
      <c r="D9" s="27">
        <f>D10</f>
        <v>127714</v>
      </c>
      <c r="E9" s="27">
        <f>D9/D42*100</f>
        <v>18.232979658965018</v>
      </c>
      <c r="F9" s="27">
        <f>F10</f>
        <v>84397</v>
      </c>
      <c r="G9" s="28">
        <f>F9/F42*100</f>
        <v>19.505188472116295</v>
      </c>
      <c r="H9" s="28">
        <f t="shared" ref="H9:H42" si="2">F9/B9*100-100</f>
        <v>11.926423001432298</v>
      </c>
      <c r="I9" s="28">
        <f t="shared" ref="I9:I42" si="3">F9/D9*100</f>
        <v>66.082810028657775</v>
      </c>
    </row>
    <row r="10" spans="1:9" ht="26.25" customHeight="1" x14ac:dyDescent="0.25">
      <c r="A10" s="26" t="s">
        <v>10</v>
      </c>
      <c r="B10" s="27">
        <v>75404</v>
      </c>
      <c r="C10" s="27">
        <f>B10/B42*100</f>
        <v>15.918427663661888</v>
      </c>
      <c r="D10" s="27">
        <v>127714</v>
      </c>
      <c r="E10" s="27">
        <f>D10/D42*100</f>
        <v>18.232979658965018</v>
      </c>
      <c r="F10" s="27">
        <v>84397</v>
      </c>
      <c r="G10" s="28">
        <f>F10/F42*100</f>
        <v>19.505188472116295</v>
      </c>
      <c r="H10" s="28">
        <f t="shared" si="2"/>
        <v>11.926423001432298</v>
      </c>
      <c r="I10" s="28">
        <f t="shared" si="3"/>
        <v>66.082810028657775</v>
      </c>
    </row>
    <row r="11" spans="1:9" ht="64.5" customHeight="1" x14ac:dyDescent="0.25">
      <c r="A11" s="26" t="s">
        <v>11</v>
      </c>
      <c r="B11" s="27">
        <f>B12</f>
        <v>18279</v>
      </c>
      <c r="C11" s="27">
        <f>B11/B42*100</f>
        <v>3.8588528362431123</v>
      </c>
      <c r="D11" s="27">
        <f>D12</f>
        <v>24573</v>
      </c>
      <c r="E11" s="27">
        <f>D11/D42*100</f>
        <v>3.5081432666719965</v>
      </c>
      <c r="F11" s="27">
        <f>F12</f>
        <v>18284</v>
      </c>
      <c r="G11" s="28">
        <f>F11/F42*100</f>
        <v>4.2256580923987155</v>
      </c>
      <c r="H11" s="28">
        <f t="shared" si="2"/>
        <v>2.7353793971229834E-2</v>
      </c>
      <c r="I11" s="28">
        <f t="shared" si="3"/>
        <v>74.406869328124358</v>
      </c>
    </row>
    <row r="12" spans="1:9" ht="26.25" customHeight="1" x14ac:dyDescent="0.25">
      <c r="A12" s="26" t="s">
        <v>12</v>
      </c>
      <c r="B12" s="27">
        <f>B13</f>
        <v>18279</v>
      </c>
      <c r="C12" s="27">
        <f>B12/B42*100</f>
        <v>3.8588528362431123</v>
      </c>
      <c r="D12" s="27">
        <f>D13</f>
        <v>24573</v>
      </c>
      <c r="E12" s="27">
        <f>D12/D42*100</f>
        <v>3.5081432666719965</v>
      </c>
      <c r="F12" s="27">
        <f>F13</f>
        <v>18284</v>
      </c>
      <c r="G12" s="28">
        <f>F12/F42*100</f>
        <v>4.2256580923987155</v>
      </c>
      <c r="H12" s="28">
        <f t="shared" si="2"/>
        <v>2.7353793971229834E-2</v>
      </c>
      <c r="I12" s="28">
        <f t="shared" si="3"/>
        <v>74.406869328124358</v>
      </c>
    </row>
    <row r="13" spans="1:9" ht="26.25" customHeight="1" x14ac:dyDescent="0.25">
      <c r="A13" s="26" t="s">
        <v>13</v>
      </c>
      <c r="B13" s="27">
        <v>18279</v>
      </c>
      <c r="C13" s="27">
        <f>B13/B42*100</f>
        <v>3.8588528362431123</v>
      </c>
      <c r="D13" s="27">
        <v>24573</v>
      </c>
      <c r="E13" s="27">
        <f>D13/D42*100</f>
        <v>3.5081432666719965</v>
      </c>
      <c r="F13" s="27">
        <v>18284</v>
      </c>
      <c r="G13" s="28">
        <f>F13/F42*100</f>
        <v>4.2256580923987155</v>
      </c>
      <c r="H13" s="28">
        <f t="shared" si="2"/>
        <v>2.7353793971229834E-2</v>
      </c>
      <c r="I13" s="28">
        <f t="shared" si="3"/>
        <v>74.406869328124358</v>
      </c>
    </row>
    <row r="14" spans="1:9" ht="26.25" customHeight="1" x14ac:dyDescent="0.25">
      <c r="A14" s="26" t="s">
        <v>14</v>
      </c>
      <c r="B14" s="27">
        <f>B15+B16+B17+B18</f>
        <v>3096</v>
      </c>
      <c r="C14" s="27">
        <f>B14/B42*100</f>
        <v>0.65359201165319092</v>
      </c>
      <c r="D14" s="27">
        <f>D15+D16+D17+D18</f>
        <v>4212</v>
      </c>
      <c r="E14" s="27">
        <f>D14/D42*100</f>
        <v>0.60132256701348841</v>
      </c>
      <c r="F14" s="27">
        <f>F15+F16+F17+F18</f>
        <v>814</v>
      </c>
      <c r="G14" s="28">
        <f>F14/F42*100</f>
        <v>0.18812544778016593</v>
      </c>
      <c r="H14" s="28">
        <f t="shared" si="2"/>
        <v>-73.708010335917308</v>
      </c>
      <c r="I14" s="28">
        <f t="shared" si="3"/>
        <v>19.325735992402659</v>
      </c>
    </row>
    <row r="15" spans="1:9" ht="39" customHeight="1" x14ac:dyDescent="0.25">
      <c r="A15" s="26" t="s">
        <v>15</v>
      </c>
      <c r="B15" s="27">
        <v>1266</v>
      </c>
      <c r="C15" s="27">
        <f>B15/B42*100</f>
        <v>0.26726340011399863</v>
      </c>
      <c r="D15" s="27">
        <v>1900</v>
      </c>
      <c r="E15" s="27">
        <f>D15/D42*100</f>
        <v>0.27125187021026298</v>
      </c>
      <c r="F15" s="27">
        <v>1009</v>
      </c>
      <c r="G15" s="28">
        <f>F15/F42*100</f>
        <v>0.23319235480367007</v>
      </c>
      <c r="H15" s="28">
        <f t="shared" si="2"/>
        <v>-20.300157977883089</v>
      </c>
      <c r="I15" s="28">
        <f t="shared" si="3"/>
        <v>53.105263157894733</v>
      </c>
    </row>
    <row r="16" spans="1:9" ht="39" customHeight="1" x14ac:dyDescent="0.25">
      <c r="A16" s="26" t="s">
        <v>110</v>
      </c>
      <c r="B16" s="27">
        <v>-43</v>
      </c>
      <c r="C16" s="27">
        <f>B16/B42*100</f>
        <v>-9.07766682851654E-3</v>
      </c>
      <c r="D16" s="27">
        <v>0</v>
      </c>
      <c r="E16" s="27">
        <f>D16/D42*100</f>
        <v>0</v>
      </c>
      <c r="F16" s="27">
        <v>-57</v>
      </c>
      <c r="G16" s="28">
        <f>F16/F42*100</f>
        <v>-1.3173403591485822E-2</v>
      </c>
      <c r="H16" s="28">
        <f t="shared" si="2"/>
        <v>32.558139534883708</v>
      </c>
      <c r="I16" s="28"/>
    </row>
    <row r="17" spans="1:9" ht="39" customHeight="1" x14ac:dyDescent="0.25">
      <c r="A17" s="26" t="s">
        <v>111</v>
      </c>
      <c r="B17" s="27">
        <v>1218</v>
      </c>
      <c r="C17" s="27">
        <f>B17/B42*100</f>
        <v>0.2571301906310034</v>
      </c>
      <c r="D17" s="27">
        <v>1212</v>
      </c>
      <c r="E17" s="27">
        <f>D17/D42*100</f>
        <v>0.17303014036570463</v>
      </c>
      <c r="F17" s="27">
        <v>-824</v>
      </c>
      <c r="G17" s="28">
        <f>F17/F42*100</f>
        <v>-0.19043657121726873</v>
      </c>
      <c r="H17" s="28"/>
      <c r="I17" s="28">
        <f t="shared" si="3"/>
        <v>-67.986798679867988</v>
      </c>
    </row>
    <row r="18" spans="1:9" ht="42.75" customHeight="1" x14ac:dyDescent="0.25">
      <c r="A18" s="26" t="s">
        <v>112</v>
      </c>
      <c r="B18" s="27">
        <v>655</v>
      </c>
      <c r="C18" s="27">
        <f>B18/B42*100</f>
        <v>0.13827608773670544</v>
      </c>
      <c r="D18" s="27">
        <v>1100</v>
      </c>
      <c r="E18" s="27">
        <f>D18/D42*100</f>
        <v>0.15704055643752068</v>
      </c>
      <c r="F18" s="27">
        <v>686</v>
      </c>
      <c r="G18" s="28">
        <f>F18/F42*100</f>
        <v>0.1585430677852504</v>
      </c>
      <c r="H18" s="28">
        <f t="shared" si="2"/>
        <v>4.7328244274809066</v>
      </c>
      <c r="I18" s="28">
        <f t="shared" si="3"/>
        <v>62.363636363636367</v>
      </c>
    </row>
    <row r="19" spans="1:9" ht="15" customHeight="1" x14ac:dyDescent="0.25">
      <c r="A19" s="26" t="s">
        <v>16</v>
      </c>
      <c r="B19" s="27">
        <f>B20+B21</f>
        <v>6352</v>
      </c>
      <c r="C19" s="27">
        <f>B19/B42*100</f>
        <v>1.3409613882496991</v>
      </c>
      <c r="D19" s="27">
        <f>D20+D21</f>
        <v>14627</v>
      </c>
      <c r="E19" s="27">
        <f>D19/D42*100</f>
        <v>2.0882111081923775</v>
      </c>
      <c r="F19" s="27">
        <f>F20+F21</f>
        <v>3951</v>
      </c>
      <c r="G19" s="28">
        <f>F19/F42*100</f>
        <v>0.91312486999930664</v>
      </c>
      <c r="H19" s="28"/>
      <c r="I19" s="28"/>
    </row>
    <row r="20" spans="1:9" ht="26.25" customHeight="1" x14ac:dyDescent="0.25">
      <c r="A20" s="26" t="s">
        <v>113</v>
      </c>
      <c r="B20" s="27">
        <v>403</v>
      </c>
      <c r="C20" s="27">
        <f>B20/B42*100</f>
        <v>8.5076737950980599E-2</v>
      </c>
      <c r="D20" s="27">
        <v>2043</v>
      </c>
      <c r="E20" s="27">
        <f>D20/D42*100</f>
        <v>0.29166714254714071</v>
      </c>
      <c r="F20" s="27">
        <v>190</v>
      </c>
      <c r="G20" s="28">
        <f>F20/F42*100</f>
        <v>4.3911345304952741E-2</v>
      </c>
      <c r="H20" s="28"/>
      <c r="I20" s="28"/>
    </row>
    <row r="21" spans="1:9" ht="15" customHeight="1" x14ac:dyDescent="0.25">
      <c r="A21" s="26" t="s">
        <v>114</v>
      </c>
      <c r="B21" s="27">
        <v>5949</v>
      </c>
      <c r="C21" s="27">
        <f>B21/B42*100</f>
        <v>1.2558846502987184</v>
      </c>
      <c r="D21" s="27">
        <v>12584</v>
      </c>
      <c r="E21" s="27">
        <f>D21/D42*100</f>
        <v>1.7965439656452369</v>
      </c>
      <c r="F21" s="27">
        <v>3761</v>
      </c>
      <c r="G21" s="28">
        <f>F21/F42*100</f>
        <v>0.86921352469435387</v>
      </c>
      <c r="H21" s="28"/>
      <c r="I21" s="28"/>
    </row>
    <row r="22" spans="1:9" ht="26.25" customHeight="1" x14ac:dyDescent="0.25">
      <c r="A22" s="26" t="s">
        <v>17</v>
      </c>
      <c r="B22" s="27">
        <v>1398</v>
      </c>
      <c r="C22" s="27">
        <f>B22/B42*100</f>
        <v>0.29512972619223543</v>
      </c>
      <c r="D22" s="27">
        <v>2318</v>
      </c>
      <c r="E22" s="27">
        <f>D22/D42*100</f>
        <v>0.33092728165652091</v>
      </c>
      <c r="F22" s="27">
        <v>1539</v>
      </c>
      <c r="G22" s="28">
        <f>F22/F42*100</f>
        <v>0.35568189697011715</v>
      </c>
      <c r="H22" s="28">
        <f t="shared" si="2"/>
        <v>10.085836909871233</v>
      </c>
      <c r="I22" s="28">
        <f t="shared" si="3"/>
        <v>66.393442622950815</v>
      </c>
    </row>
    <row r="23" spans="1:9" ht="64.5" customHeight="1" x14ac:dyDescent="0.25">
      <c r="A23" s="26" t="s">
        <v>18</v>
      </c>
      <c r="B23" s="27">
        <v>-4</v>
      </c>
      <c r="C23" s="27">
        <f>B23/B42*100</f>
        <v>-8.4443412358293395E-4</v>
      </c>
      <c r="D23" s="27">
        <v>0</v>
      </c>
      <c r="E23" s="27">
        <f>D23/D42*100</f>
        <v>0</v>
      </c>
      <c r="F23" s="27">
        <v>0</v>
      </c>
      <c r="G23" s="28">
        <f>F23/F42*100</f>
        <v>0</v>
      </c>
      <c r="H23" s="28"/>
      <c r="I23" s="28"/>
    </row>
    <row r="24" spans="1:9" ht="90" customHeight="1" x14ac:dyDescent="0.25">
      <c r="A24" s="26" t="s">
        <v>19</v>
      </c>
      <c r="B24" s="27">
        <v>5703</v>
      </c>
      <c r="C24" s="27">
        <f>B24/B42*100</f>
        <v>1.2039519516983681</v>
      </c>
      <c r="D24" s="27">
        <v>9985</v>
      </c>
      <c r="E24" s="27">
        <f>D24/D42*100</f>
        <v>1.4254999600260401</v>
      </c>
      <c r="F24" s="27">
        <v>7638</v>
      </c>
      <c r="G24" s="28">
        <f>F24/F42*100</f>
        <v>1.7652360812591001</v>
      </c>
      <c r="H24" s="28">
        <f t="shared" si="2"/>
        <v>33.929510783798008</v>
      </c>
      <c r="I24" s="28">
        <f t="shared" si="3"/>
        <v>76.49474211316975</v>
      </c>
    </row>
    <row r="25" spans="1:9" ht="50.25" customHeight="1" x14ac:dyDescent="0.25">
      <c r="A25" s="26" t="s">
        <v>20</v>
      </c>
      <c r="B25" s="27">
        <f>B26</f>
        <v>211</v>
      </c>
      <c r="C25" s="27">
        <f>B25/B42*100</f>
        <v>4.4543900018999764E-2</v>
      </c>
      <c r="D25" s="27">
        <f>D26</f>
        <v>231</v>
      </c>
      <c r="E25" s="27">
        <f>D25/D42*100</f>
        <v>3.2978516851879344E-2</v>
      </c>
      <c r="F25" s="27">
        <f>F26</f>
        <v>121</v>
      </c>
      <c r="G25" s="28">
        <f>F25/F42*100</f>
        <v>2.7964593588943584E-2</v>
      </c>
      <c r="H25" s="28"/>
      <c r="I25" s="28">
        <f t="shared" si="3"/>
        <v>52.380952380952387</v>
      </c>
    </row>
    <row r="26" spans="1:9" ht="39" customHeight="1" x14ac:dyDescent="0.25">
      <c r="A26" s="26" t="s">
        <v>21</v>
      </c>
      <c r="B26" s="27">
        <v>211</v>
      </c>
      <c r="C26" s="27">
        <f>B26/B42*100</f>
        <v>4.4543900018999764E-2</v>
      </c>
      <c r="D26" s="27">
        <v>231</v>
      </c>
      <c r="E26" s="27">
        <f>D26/D42*100</f>
        <v>3.2978516851879344E-2</v>
      </c>
      <c r="F26" s="27">
        <v>121</v>
      </c>
      <c r="G26" s="28">
        <f>F26/F42*100</f>
        <v>2.7964593588943584E-2</v>
      </c>
      <c r="H26" s="28"/>
      <c r="I26" s="28">
        <f t="shared" si="3"/>
        <v>52.380952380952387</v>
      </c>
    </row>
    <row r="27" spans="1:9" ht="51.75" customHeight="1" x14ac:dyDescent="0.25">
      <c r="A27" s="26" t="s">
        <v>22</v>
      </c>
      <c r="B27" s="27">
        <v>8257</v>
      </c>
      <c r="C27" s="27">
        <f>B27/B42*100</f>
        <v>1.7431231396060713</v>
      </c>
      <c r="D27" s="27">
        <v>14310</v>
      </c>
      <c r="E27" s="27">
        <f>D27/D42*100</f>
        <v>2.042954875109928</v>
      </c>
      <c r="F27" s="27">
        <v>8604</v>
      </c>
      <c r="G27" s="28">
        <f>F27/F42*100</f>
        <v>1.9884906052832281</v>
      </c>
      <c r="H27" s="28">
        <f t="shared" si="2"/>
        <v>4.2024948528521406</v>
      </c>
      <c r="I27" s="28">
        <f t="shared" si="3"/>
        <v>60.125786163522008</v>
      </c>
    </row>
    <row r="28" spans="1:9" ht="39" customHeight="1" x14ac:dyDescent="0.25">
      <c r="A28" s="26" t="s">
        <v>23</v>
      </c>
      <c r="B28" s="27">
        <v>5533</v>
      </c>
      <c r="C28" s="27">
        <f>B28/B42*100</f>
        <v>1.1680635014460934</v>
      </c>
      <c r="D28" s="27">
        <v>9131</v>
      </c>
      <c r="E28" s="27">
        <f>D28/D42*100</f>
        <v>1.3035793825736377</v>
      </c>
      <c r="F28" s="27">
        <v>6226</v>
      </c>
      <c r="G28" s="28">
        <f>F28/F42*100</f>
        <v>1.438905451940188</v>
      </c>
      <c r="H28" s="28">
        <f t="shared" si="2"/>
        <v>12.524850894632195</v>
      </c>
      <c r="I28" s="28">
        <f t="shared" si="3"/>
        <v>68.185302814587672</v>
      </c>
    </row>
    <row r="29" spans="1:9" ht="26.25" customHeight="1" x14ac:dyDescent="0.25">
      <c r="A29" s="26" t="s">
        <v>24</v>
      </c>
      <c r="B29" s="27">
        <v>1474</v>
      </c>
      <c r="C29" s="27">
        <f>B29/B42*100</f>
        <v>0.31117397454031115</v>
      </c>
      <c r="D29" s="27">
        <v>986</v>
      </c>
      <c r="E29" s="27">
        <f>D29/D42*100</f>
        <v>0.14076544422490492</v>
      </c>
      <c r="F29" s="27">
        <v>469</v>
      </c>
      <c r="G29" s="28">
        <f>F29/F42*100</f>
        <v>0.10839168920012017</v>
      </c>
      <c r="H29" s="28">
        <f t="shared" si="2"/>
        <v>-68.181818181818187</v>
      </c>
      <c r="I29" s="28">
        <f t="shared" si="3"/>
        <v>47.565922920892497</v>
      </c>
    </row>
    <row r="30" spans="1:9" ht="26.25" customHeight="1" x14ac:dyDescent="0.25">
      <c r="A30" s="26" t="s">
        <v>25</v>
      </c>
      <c r="B30" s="27">
        <v>118</v>
      </c>
      <c r="C30" s="27">
        <f>B30/B42*100</f>
        <v>2.4910806645696552E-2</v>
      </c>
      <c r="D30" s="27">
        <v>120</v>
      </c>
      <c r="E30" s="27">
        <f>D30/D42*100</f>
        <v>1.7131697065911351E-2</v>
      </c>
      <c r="F30" s="27">
        <v>88</v>
      </c>
      <c r="G30" s="28">
        <f>F30/F42*100</f>
        <v>2.0337886246504424E-2</v>
      </c>
      <c r="H30" s="28">
        <f t="shared" si="2"/>
        <v>-25.423728813559322</v>
      </c>
      <c r="I30" s="28">
        <f t="shared" si="3"/>
        <v>73.333333333333329</v>
      </c>
    </row>
    <row r="31" spans="1:9" ht="26.25" customHeight="1" x14ac:dyDescent="0.25">
      <c r="A31" s="26" t="s">
        <v>26</v>
      </c>
      <c r="B31" s="27">
        <f>B32+B39+B40+B41</f>
        <v>347869</v>
      </c>
      <c r="C31" s="27">
        <f>B31/B42*100</f>
        <v>73.438113534167911</v>
      </c>
      <c r="D31" s="27">
        <f>D32+D39+D40+D41</f>
        <v>492249</v>
      </c>
      <c r="E31" s="27">
        <f>D31/D42*100</f>
        <v>70.275506241648301</v>
      </c>
      <c r="F31" s="27">
        <f t="shared" ref="F31" si="4">F32+F39+F40+F41</f>
        <v>300559</v>
      </c>
      <c r="G31" s="28">
        <f>F31/F42*100</f>
        <v>69.462894913217312</v>
      </c>
      <c r="H31" s="28">
        <f t="shared" si="2"/>
        <v>-13.599947106525732</v>
      </c>
      <c r="I31" s="28">
        <f t="shared" si="3"/>
        <v>61.058326172323355</v>
      </c>
    </row>
    <row r="32" spans="1:9" ht="64.5" customHeight="1" x14ac:dyDescent="0.25">
      <c r="A32" s="26" t="s">
        <v>27</v>
      </c>
      <c r="B32" s="27">
        <f>B33+B36+B37+B38</f>
        <v>346631</v>
      </c>
      <c r="C32" s="27">
        <f>B32/B42*100</f>
        <v>73.176761172919001</v>
      </c>
      <c r="D32" s="27">
        <f>D33+D36+D37+D38</f>
        <v>491159</v>
      </c>
      <c r="E32" s="27">
        <f>D32/D42*100</f>
        <v>70.119893326632933</v>
      </c>
      <c r="F32" s="27">
        <f t="shared" ref="F32" si="5">F33+F36+F37+F38</f>
        <v>300365</v>
      </c>
      <c r="G32" s="28">
        <f>F32/F42*100</f>
        <v>69.418059118537528</v>
      </c>
      <c r="H32" s="28">
        <f t="shared" si="2"/>
        <v>-13.347334773866166</v>
      </c>
      <c r="I32" s="28">
        <f t="shared" si="3"/>
        <v>61.154330878595317</v>
      </c>
    </row>
    <row r="33" spans="1:9" ht="39" customHeight="1" x14ac:dyDescent="0.25">
      <c r="A33" s="26" t="s">
        <v>28</v>
      </c>
      <c r="B33" s="27">
        <f>B34+B35</f>
        <v>56985</v>
      </c>
      <c r="C33" s="27">
        <f>B33/B42*100</f>
        <v>12.030019633093374</v>
      </c>
      <c r="D33" s="27">
        <f>D34+D35</f>
        <v>69229</v>
      </c>
      <c r="E33" s="27">
        <f>D33/D42*100</f>
        <v>9.8834188014664726</v>
      </c>
      <c r="F33" s="27">
        <f>F34+F35</f>
        <v>48900</v>
      </c>
      <c r="G33" s="28">
        <f>F33/F42*100</f>
        <v>11.301393607432573</v>
      </c>
      <c r="H33" s="28">
        <f t="shared" si="2"/>
        <v>-14.187944195841013</v>
      </c>
      <c r="I33" s="28">
        <f t="shared" si="3"/>
        <v>70.635138453538261</v>
      </c>
    </row>
    <row r="34" spans="1:9" ht="39" customHeight="1" x14ac:dyDescent="0.25">
      <c r="A34" s="26" t="s">
        <v>29</v>
      </c>
      <c r="B34" s="27">
        <v>50856</v>
      </c>
      <c r="C34" s="27">
        <f>B34/B42*100</f>
        <v>10.736135447233423</v>
      </c>
      <c r="D34" s="27">
        <v>69229</v>
      </c>
      <c r="E34" s="27">
        <f>D34/D42*100</f>
        <v>9.8834188014664726</v>
      </c>
      <c r="F34" s="27">
        <v>47673</v>
      </c>
      <c r="G34" s="28">
        <f>F34/F42*100</f>
        <v>11.017818761700063</v>
      </c>
      <c r="H34" s="28">
        <f t="shared" si="2"/>
        <v>-6.2588485134497489</v>
      </c>
      <c r="I34" s="28">
        <f t="shared" si="3"/>
        <v>68.862759826084442</v>
      </c>
    </row>
    <row r="35" spans="1:9" ht="64.5" customHeight="1" x14ac:dyDescent="0.25">
      <c r="A35" s="29" t="s">
        <v>115</v>
      </c>
      <c r="B35" s="27">
        <v>6129</v>
      </c>
      <c r="C35" s="27">
        <f>B35/B42*100</f>
        <v>1.2938841858599506</v>
      </c>
      <c r="D35" s="27">
        <v>0</v>
      </c>
      <c r="E35" s="27">
        <f>D35/D42*100</f>
        <v>0</v>
      </c>
      <c r="F35" s="27">
        <v>1227</v>
      </c>
      <c r="G35" s="28">
        <f>F35/F42*100</f>
        <v>0.28357484573251057</v>
      </c>
      <c r="H35" s="28"/>
      <c r="I35" s="28"/>
    </row>
    <row r="36" spans="1:9" ht="39" customHeight="1" x14ac:dyDescent="0.25">
      <c r="A36" s="3" t="s">
        <v>116</v>
      </c>
      <c r="B36" s="27">
        <v>130586</v>
      </c>
      <c r="C36" s="27">
        <f>B36/B42*100</f>
        <v>27.567818615550255</v>
      </c>
      <c r="D36" s="27">
        <v>138306</v>
      </c>
      <c r="E36" s="27">
        <f>D36/D42*100</f>
        <v>19.745137453316126</v>
      </c>
      <c r="F36" s="27">
        <v>78655</v>
      </c>
      <c r="G36" s="28">
        <f>F36/F42*100</f>
        <v>18.178141394531881</v>
      </c>
      <c r="H36" s="28"/>
      <c r="I36" s="28">
        <f t="shared" si="3"/>
        <v>56.87027316240799</v>
      </c>
    </row>
    <row r="37" spans="1:9" ht="39" customHeight="1" x14ac:dyDescent="0.25">
      <c r="A37" s="3" t="s">
        <v>117</v>
      </c>
      <c r="B37" s="27">
        <v>145767</v>
      </c>
      <c r="C37" s="27">
        <f>B37/B42*100</f>
        <v>30.772657223078387</v>
      </c>
      <c r="D37" s="27">
        <v>272420</v>
      </c>
      <c r="E37" s="27">
        <f>D37/D42*100</f>
        <v>38.891807622463084</v>
      </c>
      <c r="F37" s="27">
        <v>162888</v>
      </c>
      <c r="G37" s="28">
        <f>F37/F42*100</f>
        <v>37.645427442279697</v>
      </c>
      <c r="H37" s="28">
        <f t="shared" si="2"/>
        <v>11.745456790631607</v>
      </c>
      <c r="I37" s="28">
        <f t="shared" si="3"/>
        <v>59.79296674252992</v>
      </c>
    </row>
    <row r="38" spans="1:9" ht="26.25" customHeight="1" x14ac:dyDescent="0.25">
      <c r="A38" s="26" t="s">
        <v>30</v>
      </c>
      <c r="B38" s="27">
        <v>13293</v>
      </c>
      <c r="C38" s="27">
        <f>B38/B42*100</f>
        <v>2.8062657011969852</v>
      </c>
      <c r="D38" s="27">
        <v>11204</v>
      </c>
      <c r="E38" s="27">
        <f>D38/D42*100</f>
        <v>1.5995294493872565</v>
      </c>
      <c r="F38" s="27">
        <v>9922</v>
      </c>
      <c r="G38" s="28">
        <f>F38/F42*100</f>
        <v>2.2930966742933738</v>
      </c>
      <c r="H38" s="28"/>
      <c r="I38" s="28"/>
    </row>
    <row r="39" spans="1:9" ht="26.25" customHeight="1" x14ac:dyDescent="0.25">
      <c r="A39" s="26" t="s">
        <v>31</v>
      </c>
      <c r="B39" s="27">
        <v>1567</v>
      </c>
      <c r="C39" s="27">
        <f>B39/B42*100</f>
        <v>0.33080706791361436</v>
      </c>
      <c r="D39" s="27">
        <v>1134</v>
      </c>
      <c r="E39" s="27">
        <f>D39/D42*100</f>
        <v>0.16189453727286227</v>
      </c>
      <c r="F39" s="27">
        <v>265</v>
      </c>
      <c r="G39" s="28">
        <f>F39/F42*100</f>
        <v>6.1244771083223556E-2</v>
      </c>
      <c r="H39" s="28"/>
      <c r="I39" s="28"/>
    </row>
    <row r="40" spans="1:9" ht="64.5" customHeight="1" x14ac:dyDescent="0.25">
      <c r="A40" s="26" t="s">
        <v>32</v>
      </c>
      <c r="B40" s="27">
        <v>70</v>
      </c>
      <c r="C40" s="27">
        <f>B40/B42*100</f>
        <v>1.4777597162701344E-2</v>
      </c>
      <c r="D40" s="27">
        <v>3</v>
      </c>
      <c r="E40" s="27">
        <f>D40/D42*100</f>
        <v>4.2829242664778376E-4</v>
      </c>
      <c r="F40" s="27">
        <v>3</v>
      </c>
      <c r="G40" s="28">
        <f>F40/F42*100</f>
        <v>6.9333703113083265E-4</v>
      </c>
      <c r="H40" s="28"/>
      <c r="I40" s="28"/>
    </row>
    <row r="41" spans="1:9" ht="39" customHeight="1" x14ac:dyDescent="0.25">
      <c r="A41" s="26" t="s">
        <v>33</v>
      </c>
      <c r="B41" s="27">
        <v>-399</v>
      </c>
      <c r="C41" s="27">
        <f>B41/B42*100</f>
        <v>-8.4232303827397659E-2</v>
      </c>
      <c r="D41" s="27">
        <v>-47</v>
      </c>
      <c r="E41" s="27">
        <f>D41/D42*100</f>
        <v>-6.7099146841486119E-3</v>
      </c>
      <c r="F41" s="27">
        <v>-74</v>
      </c>
      <c r="G41" s="28">
        <f>F41/F42*100</f>
        <v>-1.7102313434560541E-2</v>
      </c>
      <c r="H41" s="28">
        <f t="shared" si="2"/>
        <v>-81.453634085213025</v>
      </c>
      <c r="I41" s="28">
        <f t="shared" si="3"/>
        <v>157.44680851063831</v>
      </c>
    </row>
    <row r="42" spans="1:9" s="14" customFormat="1" ht="15" customHeight="1" x14ac:dyDescent="0.25">
      <c r="A42" s="12" t="s">
        <v>34</v>
      </c>
      <c r="B42" s="15">
        <f>B8+B31</f>
        <v>473690</v>
      </c>
      <c r="C42" s="15">
        <f t="shared" ref="C42:F42" si="6">C8+C31</f>
        <v>100</v>
      </c>
      <c r="D42" s="15">
        <f t="shared" si="6"/>
        <v>700456</v>
      </c>
      <c r="E42" s="15">
        <f t="shared" si="6"/>
        <v>100</v>
      </c>
      <c r="F42" s="15">
        <f t="shared" si="6"/>
        <v>432690</v>
      </c>
      <c r="G42" s="28">
        <f>G31+G8</f>
        <v>100</v>
      </c>
      <c r="H42" s="28">
        <f t="shared" si="2"/>
        <v>-8.65544976672507</v>
      </c>
      <c r="I42" s="28">
        <f t="shared" si="3"/>
        <v>61.772616695409845</v>
      </c>
    </row>
    <row r="43" spans="1:9" ht="26.25" customHeight="1" x14ac:dyDescent="0.25">
      <c r="A43" s="3" t="s">
        <v>35</v>
      </c>
      <c r="B43" s="16">
        <f>SUM(B44:B51)</f>
        <v>48977.9</v>
      </c>
      <c r="C43" s="9">
        <f>B43/B89*100</f>
        <v>10.660528365229952</v>
      </c>
      <c r="D43" s="16">
        <f>SUM(D44:D51)</f>
        <v>85662.300000000017</v>
      </c>
      <c r="E43" s="9">
        <f>D43/D89*100</f>
        <v>11.573368402877509</v>
      </c>
      <c r="F43" s="16">
        <f>SUM(F44:F51)</f>
        <v>49991.7</v>
      </c>
      <c r="G43" s="9">
        <f>F43/F89*100</f>
        <v>11.757607258940791</v>
      </c>
      <c r="H43" s="9">
        <f>F43/B43*100-100</f>
        <v>2.0699131649172244</v>
      </c>
      <c r="I43" s="10">
        <f t="shared" ref="I9:I66" si="7">F43/D43*100</f>
        <v>58.359044760647315</v>
      </c>
    </row>
    <row r="44" spans="1:9" ht="53.25" customHeight="1" x14ac:dyDescent="0.25">
      <c r="A44" s="3" t="s">
        <v>108</v>
      </c>
      <c r="B44" s="16">
        <v>3192.4</v>
      </c>
      <c r="C44" s="9">
        <f>B44/B89*100</f>
        <v>0.6948576960866043</v>
      </c>
      <c r="D44" s="16">
        <v>5874.9</v>
      </c>
      <c r="E44" s="9">
        <f>D44/D89*100</f>
        <v>0.79372585174650989</v>
      </c>
      <c r="F44" s="16">
        <v>3702.7</v>
      </c>
      <c r="G44" s="9">
        <f>F44/F89*100</f>
        <v>0.87084240779329491</v>
      </c>
      <c r="H44" s="9">
        <f>F44/B44*100-100</f>
        <v>15.984838992607436</v>
      </c>
      <c r="I44" s="10">
        <f t="shared" ref="I44" si="8">F44/D44*100</f>
        <v>63.025753629849021</v>
      </c>
    </row>
    <row r="45" spans="1:9" ht="78" customHeight="1" x14ac:dyDescent="0.25">
      <c r="A45" s="3" t="s">
        <v>36</v>
      </c>
      <c r="B45" s="16">
        <v>147.19999999999999</v>
      </c>
      <c r="C45" s="9">
        <f>B45/B89*100</f>
        <v>3.2039547946356398E-2</v>
      </c>
      <c r="D45" s="16">
        <v>355.1</v>
      </c>
      <c r="E45" s="9">
        <f>D45/D89*100</f>
        <v>4.7975633620178336E-2</v>
      </c>
      <c r="F45" s="16">
        <v>182.5</v>
      </c>
      <c r="G45" s="9">
        <f>F45/F89*100</f>
        <v>4.2922391612141508E-2</v>
      </c>
      <c r="H45" s="9">
        <f>F45/B45*100-100</f>
        <v>23.980978260869577</v>
      </c>
      <c r="I45" s="10">
        <f t="shared" si="7"/>
        <v>51.393973528583494</v>
      </c>
    </row>
    <row r="46" spans="1:9" ht="111.75" customHeight="1" x14ac:dyDescent="0.25">
      <c r="A46" s="3" t="s">
        <v>37</v>
      </c>
      <c r="B46" s="16">
        <v>17754.7</v>
      </c>
      <c r="C46" s="9">
        <f>B46/B89*100</f>
        <v>3.8644875130650402</v>
      </c>
      <c r="D46" s="16">
        <v>30585.4</v>
      </c>
      <c r="E46" s="9">
        <f>D46/D89*100</f>
        <v>4.132227385318509</v>
      </c>
      <c r="F46" s="16">
        <v>17466.5</v>
      </c>
      <c r="G46" s="9">
        <f>F46/F89*100</f>
        <v>4.1079668662655866</v>
      </c>
      <c r="H46" s="9">
        <f>F46/B46*100-100</f>
        <v>-1.623232158245429</v>
      </c>
      <c r="I46" s="10">
        <f t="shared" si="7"/>
        <v>57.107312639363869</v>
      </c>
    </row>
    <row r="47" spans="1:9" ht="15" customHeight="1" x14ac:dyDescent="0.25">
      <c r="A47" s="3" t="s">
        <v>38</v>
      </c>
      <c r="B47" s="16">
        <v>14.6</v>
      </c>
      <c r="C47" s="9">
        <f>B47/B89*100</f>
        <v>3.1778355979402402E-3</v>
      </c>
      <c r="D47" s="16">
        <v>0.3</v>
      </c>
      <c r="E47" s="9">
        <f>D47/D89*100</f>
        <v>4.0531371686999438E-5</v>
      </c>
      <c r="F47" s="16">
        <v>0.3</v>
      </c>
      <c r="G47" s="9">
        <f>F47/F89*100</f>
        <v>7.0557356074753161E-5</v>
      </c>
      <c r="H47" s="9">
        <f t="shared" ref="H47:H50" si="9">F47/B47*100-100</f>
        <v>-97.945205479452056</v>
      </c>
      <c r="I47" s="10">
        <f t="shared" si="7"/>
        <v>100</v>
      </c>
    </row>
    <row r="48" spans="1:9" ht="64.5" customHeight="1" x14ac:dyDescent="0.25">
      <c r="A48" s="3" t="s">
        <v>39</v>
      </c>
      <c r="B48" s="16">
        <v>4380.1000000000004</v>
      </c>
      <c r="C48" s="9">
        <f>B48/B89*100</f>
        <v>0.95337244537931842</v>
      </c>
      <c r="D48" s="16">
        <v>7869.3</v>
      </c>
      <c r="E48" s="9">
        <f>D48/D89*100</f>
        <v>1.0631784107216824</v>
      </c>
      <c r="F48" s="16">
        <v>4540.3</v>
      </c>
      <c r="G48" s="9">
        <f>F48/F89*100</f>
        <v>1.0678385459540058</v>
      </c>
      <c r="H48" s="9">
        <f t="shared" si="9"/>
        <v>3.6574507431337082</v>
      </c>
      <c r="I48" s="10">
        <f t="shared" si="7"/>
        <v>57.696364352610786</v>
      </c>
    </row>
    <row r="49" spans="1:9" ht="33.75" customHeight="1" x14ac:dyDescent="0.25">
      <c r="A49" s="3" t="s">
        <v>109</v>
      </c>
      <c r="B49" s="16">
        <v>255.7</v>
      </c>
      <c r="C49" s="9">
        <f>B49/B89*100</f>
        <v>5.5655654958446529E-2</v>
      </c>
      <c r="D49" s="16">
        <v>2591.8000000000002</v>
      </c>
      <c r="E49" s="9">
        <f>D49/D89*100</f>
        <v>0.35016403046121719</v>
      </c>
      <c r="F49" s="16">
        <v>2242.3000000000002</v>
      </c>
      <c r="G49" s="9">
        <f>F49/F89*100</f>
        <v>0.52736919842139673</v>
      </c>
      <c r="H49" s="9">
        <f t="shared" ref="H49" si="10">F49/B49*100-100</f>
        <v>776.92608525615969</v>
      </c>
      <c r="I49" s="10">
        <f t="shared" ref="I49" si="11">F49/D49*100</f>
        <v>86.515163207037588</v>
      </c>
    </row>
    <row r="50" spans="1:9" ht="15" customHeight="1" x14ac:dyDescent="0.25">
      <c r="A50" s="3" t="s">
        <v>40</v>
      </c>
      <c r="B50" s="16">
        <v>0</v>
      </c>
      <c r="C50" s="9">
        <f>B50/B89*100</f>
        <v>0</v>
      </c>
      <c r="D50" s="16">
        <v>100</v>
      </c>
      <c r="E50" s="9">
        <f>D50/D89*100</f>
        <v>1.3510457228999814E-2</v>
      </c>
      <c r="F50" s="16">
        <v>0</v>
      </c>
      <c r="G50" s="9">
        <f>F50/F89*100</f>
        <v>0</v>
      </c>
      <c r="H50" s="9" t="e">
        <f t="shared" si="9"/>
        <v>#DIV/0!</v>
      </c>
      <c r="I50" s="10">
        <f t="shared" si="7"/>
        <v>0</v>
      </c>
    </row>
    <row r="51" spans="1:9" ht="26.25" customHeight="1" x14ac:dyDescent="0.25">
      <c r="A51" s="3" t="s">
        <v>41</v>
      </c>
      <c r="B51" s="16">
        <v>23233.200000000001</v>
      </c>
      <c r="C51" s="9">
        <f>B51/B89*100</f>
        <v>5.0569376721962458</v>
      </c>
      <c r="D51" s="16">
        <v>38285.5</v>
      </c>
      <c r="E51" s="9">
        <f>D51/D89*100</f>
        <v>5.1725461024087229</v>
      </c>
      <c r="F51" s="16">
        <v>21857.1</v>
      </c>
      <c r="G51" s="9">
        <f>F51/F89*100</f>
        <v>5.14059729153829</v>
      </c>
      <c r="H51" s="9">
        <f>F51/B51*100-100</f>
        <v>-5.9229895150043887</v>
      </c>
      <c r="I51" s="10">
        <f t="shared" si="7"/>
        <v>57.089759830745315</v>
      </c>
    </row>
    <row r="52" spans="1:9" ht="15" customHeight="1" x14ac:dyDescent="0.25">
      <c r="A52" s="3" t="s">
        <v>42</v>
      </c>
      <c r="B52" s="16">
        <f>B53</f>
        <v>685.9</v>
      </c>
      <c r="C52" s="9">
        <f>B52/B89*100</f>
        <v>0.14929297511145281</v>
      </c>
      <c r="D52" s="16">
        <f>D53</f>
        <v>1583.6</v>
      </c>
      <c r="E52" s="9">
        <f>D52/D89*100</f>
        <v>0.21395160067844105</v>
      </c>
      <c r="F52" s="16">
        <f>F53</f>
        <v>872.9</v>
      </c>
      <c r="G52" s="9">
        <f>F52/F89*100</f>
        <v>0.20529838705884007</v>
      </c>
      <c r="H52" s="9">
        <f>F52/B52*100-100</f>
        <v>27.263449482431838</v>
      </c>
      <c r="I52" s="10">
        <f t="shared" si="7"/>
        <v>55.12124273806517</v>
      </c>
    </row>
    <row r="53" spans="1:9" ht="26.25" customHeight="1" x14ac:dyDescent="0.25">
      <c r="A53" s="3" t="s">
        <v>43</v>
      </c>
      <c r="B53" s="16">
        <v>685.9</v>
      </c>
      <c r="C53" s="9">
        <f>B53/B89*100</f>
        <v>0.14929297511145281</v>
      </c>
      <c r="D53" s="16">
        <v>1583.6</v>
      </c>
      <c r="E53" s="9">
        <f>D53/D89*100</f>
        <v>0.21395160067844105</v>
      </c>
      <c r="F53" s="16">
        <v>872.9</v>
      </c>
      <c r="G53" s="9">
        <f>F53/F89*100</f>
        <v>0.20529838705884007</v>
      </c>
      <c r="H53" s="9">
        <f t="shared" ref="H53:H102" si="12">F53/B53*100-100</f>
        <v>27.263449482431838</v>
      </c>
      <c r="I53" s="10">
        <f t="shared" si="7"/>
        <v>55.12124273806517</v>
      </c>
    </row>
    <row r="54" spans="1:9" ht="51.75" customHeight="1" x14ac:dyDescent="0.25">
      <c r="A54" s="3" t="s">
        <v>44</v>
      </c>
      <c r="B54" s="16">
        <f>B55</f>
        <v>964.3</v>
      </c>
      <c r="C54" s="9">
        <f>B54/B89*100</f>
        <v>0.20988951144477902</v>
      </c>
      <c r="D54" s="16">
        <f>D55</f>
        <v>1827.6</v>
      </c>
      <c r="E54" s="9">
        <f>D54/D89*100</f>
        <v>0.24691711631720059</v>
      </c>
      <c r="F54" s="16">
        <f>F55</f>
        <v>729</v>
      </c>
      <c r="G54" s="9">
        <f>F54/F89*100</f>
        <v>0.17145437526165017</v>
      </c>
      <c r="H54" s="9">
        <f t="shared" si="12"/>
        <v>-24.401119983407654</v>
      </c>
      <c r="I54" s="10">
        <f t="shared" si="7"/>
        <v>39.888378200919242</v>
      </c>
    </row>
    <row r="55" spans="1:9" ht="66" customHeight="1" x14ac:dyDescent="0.25">
      <c r="A55" s="3" t="s">
        <v>102</v>
      </c>
      <c r="B55" s="16">
        <v>964.3</v>
      </c>
      <c r="C55" s="9">
        <f>B55/B89*100</f>
        <v>0.20988951144477902</v>
      </c>
      <c r="D55" s="16">
        <v>1827.6</v>
      </c>
      <c r="E55" s="9">
        <f>D55/D89*100</f>
        <v>0.24691711631720059</v>
      </c>
      <c r="F55" s="16">
        <v>729</v>
      </c>
      <c r="G55" s="9">
        <f>F55/F89*100</f>
        <v>0.17145437526165017</v>
      </c>
      <c r="H55" s="9">
        <f t="shared" si="12"/>
        <v>-24.401119983407654</v>
      </c>
      <c r="I55" s="10">
        <f t="shared" si="7"/>
        <v>39.888378200919242</v>
      </c>
    </row>
    <row r="56" spans="1:9" ht="26.25" customHeight="1" x14ac:dyDescent="0.25">
      <c r="A56" s="3" t="s">
        <v>45</v>
      </c>
      <c r="B56" s="16">
        <f>SUM(B57:B61)</f>
        <v>21333.600000000002</v>
      </c>
      <c r="C56" s="9">
        <f>B56/B89*100</f>
        <v>4.6434707885080773</v>
      </c>
      <c r="D56" s="16">
        <f>SUM(D57:D61)</f>
        <v>42148.700000000004</v>
      </c>
      <c r="E56" s="9">
        <f>D56/D89*100</f>
        <v>5.6944820860794447</v>
      </c>
      <c r="F56" s="16">
        <f>SUM(F57:F61)</f>
        <v>11981.099999999999</v>
      </c>
      <c r="G56" s="9">
        <f>F56/F89*100</f>
        <v>2.8178491295574166</v>
      </c>
      <c r="H56" s="9">
        <f t="shared" si="12"/>
        <v>-43.839295758803033</v>
      </c>
      <c r="I56" s="10">
        <f t="shared" si="7"/>
        <v>28.425787746715788</v>
      </c>
    </row>
    <row r="57" spans="1:9" ht="26.25" customHeight="1" x14ac:dyDescent="0.25">
      <c r="A57" s="3" t="s">
        <v>106</v>
      </c>
      <c r="B57" s="16">
        <v>100</v>
      </c>
      <c r="C57" s="9">
        <f>B57/B90*100</f>
        <v>7.7189797361343973E-2</v>
      </c>
      <c r="D57" s="16">
        <v>0</v>
      </c>
      <c r="E57" s="9">
        <f>D57/D90*100</f>
        <v>0</v>
      </c>
      <c r="F57" s="16">
        <v>0</v>
      </c>
      <c r="G57" s="9">
        <f>F57/F90*100</f>
        <v>0</v>
      </c>
      <c r="H57" s="9">
        <f t="shared" si="12"/>
        <v>-100</v>
      </c>
      <c r="I57" s="10" t="e">
        <f t="shared" si="7"/>
        <v>#DIV/0!</v>
      </c>
    </row>
    <row r="58" spans="1:9" ht="26.25" customHeight="1" x14ac:dyDescent="0.25">
      <c r="A58" s="3" t="s">
        <v>46</v>
      </c>
      <c r="B58" s="16">
        <v>1264</v>
      </c>
      <c r="C58" s="9">
        <f>B58/B89*100</f>
        <v>0.27512220519153863</v>
      </c>
      <c r="D58" s="16">
        <v>1309.8</v>
      </c>
      <c r="E58" s="9">
        <f>D58/D89*100</f>
        <v>0.17695996878543957</v>
      </c>
      <c r="F58" s="16">
        <v>61</v>
      </c>
      <c r="G58" s="9">
        <f>F58/F89*100</f>
        <v>1.4346662401866475E-2</v>
      </c>
      <c r="H58" s="9">
        <f t="shared" si="12"/>
        <v>-95.174050632911388</v>
      </c>
      <c r="I58" s="10">
        <f t="shared" si="7"/>
        <v>4.65719957245381</v>
      </c>
    </row>
    <row r="59" spans="1:9" ht="26.25" customHeight="1" x14ac:dyDescent="0.25">
      <c r="A59" s="17" t="s">
        <v>47</v>
      </c>
      <c r="B59" s="16">
        <v>0</v>
      </c>
      <c r="C59" s="9">
        <f>B59/B89*100</f>
        <v>0</v>
      </c>
      <c r="D59" s="16">
        <v>350</v>
      </c>
      <c r="E59" s="9">
        <f>D59/D89*100</f>
        <v>4.7286600301499351E-2</v>
      </c>
      <c r="F59" s="16">
        <v>0</v>
      </c>
      <c r="G59" s="9">
        <f>F59/F89*100</f>
        <v>0</v>
      </c>
      <c r="H59" s="9" t="e">
        <f t="shared" si="12"/>
        <v>#DIV/0!</v>
      </c>
      <c r="I59" s="10">
        <f t="shared" si="7"/>
        <v>0</v>
      </c>
    </row>
    <row r="60" spans="1:9" ht="26.25" customHeight="1" x14ac:dyDescent="0.25">
      <c r="A60" s="3" t="s">
        <v>48</v>
      </c>
      <c r="B60" s="16">
        <v>15245.4</v>
      </c>
      <c r="C60" s="9">
        <f>B60/B89*100</f>
        <v>3.3183133441669961</v>
      </c>
      <c r="D60" s="16">
        <v>38826.9</v>
      </c>
      <c r="E60" s="9">
        <f>D60/D89*100</f>
        <v>5.2456917178465288</v>
      </c>
      <c r="F60" s="16">
        <v>11634.3</v>
      </c>
      <c r="G60" s="9">
        <f>F60/F89*100</f>
        <v>2.7362848259350021</v>
      </c>
      <c r="H60" s="9">
        <f t="shared" si="12"/>
        <v>-23.686489039316783</v>
      </c>
      <c r="I60" s="10">
        <f t="shared" si="7"/>
        <v>29.964534897197559</v>
      </c>
    </row>
    <row r="61" spans="1:9" ht="26.25" customHeight="1" x14ac:dyDescent="0.25">
      <c r="A61" s="3" t="s">
        <v>49</v>
      </c>
      <c r="B61" s="16">
        <v>4724.2</v>
      </c>
      <c r="C61" s="9">
        <f>B61/B89*100</f>
        <v>1.0282692419033754</v>
      </c>
      <c r="D61" s="16">
        <v>1662</v>
      </c>
      <c r="E61" s="9">
        <f>D61/D89*100</f>
        <v>0.22454379914597691</v>
      </c>
      <c r="F61" s="16">
        <v>285.8</v>
      </c>
      <c r="G61" s="9">
        <f>F61/F89*100</f>
        <v>6.7217641220548185E-2</v>
      </c>
      <c r="H61" s="9">
        <f t="shared" si="12"/>
        <v>-93.950298463231874</v>
      </c>
      <c r="I61" s="10">
        <f t="shared" si="7"/>
        <v>17.196149217809868</v>
      </c>
    </row>
    <row r="62" spans="1:9" ht="26.25" customHeight="1" x14ac:dyDescent="0.25">
      <c r="A62" s="3" t="s">
        <v>50</v>
      </c>
      <c r="B62" s="16">
        <f>SUM(B63:B65)</f>
        <v>9368.4</v>
      </c>
      <c r="C62" s="9">
        <f>B62/B89*100</f>
        <v>2.0391256860098181</v>
      </c>
      <c r="D62" s="16">
        <f>SUM(D63:D65)</f>
        <v>20290.5</v>
      </c>
      <c r="E62" s="9">
        <f>D62/D89*100</f>
        <v>2.7413393240502071</v>
      </c>
      <c r="F62" s="16">
        <f>SUM(F63:F65)</f>
        <v>8659.5</v>
      </c>
      <c r="G62" s="9">
        <f>F62/F89*100</f>
        <v>2.03663808309775</v>
      </c>
      <c r="H62" s="9">
        <f t="shared" si="12"/>
        <v>-7.5669271166901524</v>
      </c>
      <c r="I62" s="10">
        <f t="shared" si="7"/>
        <v>42.677607747468031</v>
      </c>
    </row>
    <row r="63" spans="1:9" ht="15" customHeight="1" x14ac:dyDescent="0.25">
      <c r="A63" s="3" t="s">
        <v>51</v>
      </c>
      <c r="B63" s="16">
        <v>2275.3000000000002</v>
      </c>
      <c r="C63" s="9">
        <f>B63/B89*100</f>
        <v>0.49524173534201577</v>
      </c>
      <c r="D63" s="16">
        <v>3605.1</v>
      </c>
      <c r="E63" s="9">
        <f>D63/D89*100</f>
        <v>0.4870654935626722</v>
      </c>
      <c r="F63" s="16">
        <v>1440</v>
      </c>
      <c r="G63" s="9">
        <f>F63/F89*100</f>
        <v>0.33867530915881516</v>
      </c>
      <c r="H63" s="9">
        <f t="shared" si="12"/>
        <v>-36.711642420779675</v>
      </c>
      <c r="I63" s="10">
        <f t="shared" si="7"/>
        <v>39.943413497545144</v>
      </c>
    </row>
    <row r="64" spans="1:9" ht="15" customHeight="1" x14ac:dyDescent="0.25">
      <c r="A64" s="3" t="s">
        <v>52</v>
      </c>
      <c r="B64" s="16">
        <v>427.7</v>
      </c>
      <c r="C64" s="9">
        <f>B64/B89*100</f>
        <v>9.3093170221852109E-2</v>
      </c>
      <c r="D64" s="16">
        <v>3295.8</v>
      </c>
      <c r="E64" s="9">
        <f>D64/D89*100</f>
        <v>0.44527764935337583</v>
      </c>
      <c r="F64" s="16">
        <v>508.1</v>
      </c>
      <c r="G64" s="9">
        <f>F64/F89*100</f>
        <v>0.11950064207194026</v>
      </c>
      <c r="H64" s="9">
        <f t="shared" si="12"/>
        <v>18.798223053542216</v>
      </c>
      <c r="I64" s="10">
        <f t="shared" si="7"/>
        <v>15.416590812549305</v>
      </c>
    </row>
    <row r="65" spans="1:9" ht="15" customHeight="1" x14ac:dyDescent="0.25">
      <c r="A65" s="3" t="s">
        <v>53</v>
      </c>
      <c r="B65" s="16">
        <v>6665.4</v>
      </c>
      <c r="C65" s="9">
        <f>B65/B89*100</f>
        <v>1.4507907804459506</v>
      </c>
      <c r="D65" s="16">
        <v>13389.6</v>
      </c>
      <c r="E65" s="9">
        <f>D65/D89*100</f>
        <v>1.8089961811341588</v>
      </c>
      <c r="F65" s="16">
        <v>6711.4</v>
      </c>
      <c r="G65" s="9">
        <f>F65/F89*100</f>
        <v>1.5784621318669942</v>
      </c>
      <c r="H65" s="9">
        <f t="shared" si="12"/>
        <v>0.69013112491373363</v>
      </c>
      <c r="I65" s="10">
        <f t="shared" si="7"/>
        <v>50.123976817828762</v>
      </c>
    </row>
    <row r="66" spans="1:9" ht="15" customHeight="1" x14ac:dyDescent="0.25">
      <c r="A66" s="3" t="s">
        <v>54</v>
      </c>
      <c r="B66" s="16">
        <f>SUM(B67:B72)</f>
        <v>337871.69999999995</v>
      </c>
      <c r="C66" s="9">
        <f>B66/B89*100</f>
        <v>73.541144917574343</v>
      </c>
      <c r="D66" s="16">
        <f>SUM(D67:D72)</f>
        <v>504695.80000000005</v>
      </c>
      <c r="E66" s="9">
        <f>D66/D89*100</f>
        <v>68.186710195558447</v>
      </c>
      <c r="F66" s="16">
        <f>SUM(F67:F72)</f>
        <v>301588.90000000002</v>
      </c>
      <c r="G66" s="9">
        <f>F66/F89*100</f>
        <v>70.931051351643745</v>
      </c>
      <c r="H66" s="9">
        <f t="shared" si="12"/>
        <v>-10.73863244539271</v>
      </c>
      <c r="I66" s="10">
        <f t="shared" si="7"/>
        <v>59.756570195353319</v>
      </c>
    </row>
    <row r="67" spans="1:9" ht="15" customHeight="1" x14ac:dyDescent="0.25">
      <c r="A67" s="3" t="s">
        <v>55</v>
      </c>
      <c r="B67" s="16">
        <v>83713</v>
      </c>
      <c r="C67" s="9">
        <f>B67/B89*100</f>
        <v>18.220969274682968</v>
      </c>
      <c r="D67" s="16">
        <v>149622.9</v>
      </c>
      <c r="E67" s="9">
        <f>D67/D89*100</f>
        <v>20.214737909289159</v>
      </c>
      <c r="F67" s="16">
        <v>86476.7</v>
      </c>
      <c r="G67" s="9">
        <f>F67/F89*100</f>
        <v>20.338557713565354</v>
      </c>
      <c r="H67" s="9">
        <f t="shared" si="12"/>
        <v>3.3013988269444496</v>
      </c>
      <c r="I67" s="10">
        <f t="shared" ref="I67:I102" si="13">F67/D67*100</f>
        <v>57.796433567321579</v>
      </c>
    </row>
    <row r="68" spans="1:9" ht="15" customHeight="1" x14ac:dyDescent="0.25">
      <c r="A68" s="3" t="s">
        <v>56</v>
      </c>
      <c r="B68" s="16">
        <v>230367.7</v>
      </c>
      <c r="C68" s="9">
        <f>B68/B89*100</f>
        <v>50.141827238056024</v>
      </c>
      <c r="D68" s="16">
        <v>320864.5</v>
      </c>
      <c r="E68" s="9">
        <f>D68/D89*100</f>
        <v>43.350261035544108</v>
      </c>
      <c r="F68" s="16">
        <v>191473.8</v>
      </c>
      <c r="G68" s="9">
        <f>F68/F89*100</f>
        <v>45.032950285286901</v>
      </c>
      <c r="H68" s="9">
        <f t="shared" si="12"/>
        <v>-16.883399886355605</v>
      </c>
      <c r="I68" s="10">
        <f t="shared" si="13"/>
        <v>59.674348517832286</v>
      </c>
    </row>
    <row r="69" spans="1:9" ht="26.25" customHeight="1" x14ac:dyDescent="0.25">
      <c r="A69" s="3" t="s">
        <v>57</v>
      </c>
      <c r="B69" s="16">
        <v>22491.3</v>
      </c>
      <c r="C69" s="9">
        <f>B69/B89*100</f>
        <v>4.8954557386269402</v>
      </c>
      <c r="D69" s="16">
        <v>32373.4</v>
      </c>
      <c r="E69" s="9">
        <f>D69/D89*100</f>
        <v>4.3737943605730258</v>
      </c>
      <c r="F69" s="16">
        <v>22236.799999999999</v>
      </c>
      <c r="G69" s="9">
        <f>F69/F89*100</f>
        <v>5.2298993852102367</v>
      </c>
      <c r="H69" s="9">
        <f t="shared" si="12"/>
        <v>-1.1315486432531685</v>
      </c>
      <c r="I69" s="10">
        <f t="shared" si="13"/>
        <v>68.688491168675512</v>
      </c>
    </row>
    <row r="70" spans="1:9" ht="36.75" customHeight="1" x14ac:dyDescent="0.25">
      <c r="A70" s="3" t="s">
        <v>58</v>
      </c>
      <c r="B70" s="16">
        <v>17.600000000000001</v>
      </c>
      <c r="C70" s="9">
        <f>B70/B89*100</f>
        <v>3.8308155153252217E-3</v>
      </c>
      <c r="D70" s="16">
        <v>310</v>
      </c>
      <c r="E70" s="9">
        <f>D70/D89*100</f>
        <v>4.1882417409899418E-2</v>
      </c>
      <c r="F70" s="16">
        <v>89.9</v>
      </c>
      <c r="G70" s="9">
        <f>F70/F89*100</f>
        <v>2.1143687703734364E-2</v>
      </c>
      <c r="H70" s="9">
        <f t="shared" si="12"/>
        <v>410.7954545454545</v>
      </c>
      <c r="I70" s="10">
        <f t="shared" si="13"/>
        <v>29.000000000000004</v>
      </c>
    </row>
    <row r="71" spans="1:9" ht="15" customHeight="1" x14ac:dyDescent="0.25">
      <c r="A71" s="3" t="s">
        <v>59</v>
      </c>
      <c r="B71" s="16">
        <v>1282.0999999999999</v>
      </c>
      <c r="C71" s="9">
        <f>B71/B89*100</f>
        <v>0.27906185069309469</v>
      </c>
      <c r="D71" s="16">
        <v>190</v>
      </c>
      <c r="E71" s="9">
        <f>D71/D89*100</f>
        <v>2.5669868735099646E-2</v>
      </c>
      <c r="F71" s="16">
        <v>69.7</v>
      </c>
      <c r="G71" s="9">
        <f>F71/F89*100</f>
        <v>1.6392825728034317E-2</v>
      </c>
      <c r="H71" s="9">
        <f t="shared" si="12"/>
        <v>-94.563606582949845</v>
      </c>
      <c r="I71" s="10">
        <f t="shared" si="13"/>
        <v>36.684210526315795</v>
      </c>
    </row>
    <row r="72" spans="1:9" ht="26.25" customHeight="1" x14ac:dyDescent="0.25">
      <c r="A72" s="3" t="s">
        <v>60</v>
      </c>
      <c r="B72" s="16">
        <v>0</v>
      </c>
      <c r="C72" s="9">
        <f>B72/B89*100</f>
        <v>0</v>
      </c>
      <c r="D72" s="16">
        <v>1335</v>
      </c>
      <c r="E72" s="9">
        <f>D72/D89*100</f>
        <v>0.18036460400714752</v>
      </c>
      <c r="F72" s="16">
        <v>1242</v>
      </c>
      <c r="G72" s="9">
        <f>F72/F89*100</f>
        <v>0.29210745414947803</v>
      </c>
      <c r="H72" s="9" t="e">
        <f t="shared" si="12"/>
        <v>#DIV/0!</v>
      </c>
      <c r="I72" s="10">
        <f t="shared" si="13"/>
        <v>93.033707865168537</v>
      </c>
    </row>
    <row r="73" spans="1:9" ht="26.25" customHeight="1" x14ac:dyDescent="0.25">
      <c r="A73" s="3" t="s">
        <v>61</v>
      </c>
      <c r="B73" s="16">
        <f>B74</f>
        <v>21753.1</v>
      </c>
      <c r="C73" s="9">
        <f>B73/B89*100</f>
        <v>4.7347791469557432</v>
      </c>
      <c r="D73" s="16">
        <f>D74</f>
        <v>34801.800000000003</v>
      </c>
      <c r="E73" s="9">
        <f>D73/D89*100</f>
        <v>4.7018823039220576</v>
      </c>
      <c r="F73" s="16">
        <f>F74</f>
        <v>23432.5</v>
      </c>
      <c r="G73" s="9">
        <f>F73/F89*100</f>
        <v>5.5111174874055111</v>
      </c>
      <c r="H73" s="9">
        <f t="shared" si="12"/>
        <v>7.7202789487475343</v>
      </c>
      <c r="I73" s="10">
        <f t="shared" si="13"/>
        <v>67.331287462142754</v>
      </c>
    </row>
    <row r="74" spans="1:9" ht="15" customHeight="1" x14ac:dyDescent="0.25">
      <c r="A74" s="3" t="s">
        <v>62</v>
      </c>
      <c r="B74" s="16">
        <v>21753.1</v>
      </c>
      <c r="C74" s="9">
        <f>B74/B89*100</f>
        <v>4.7347791469557432</v>
      </c>
      <c r="D74" s="16">
        <v>34801.800000000003</v>
      </c>
      <c r="E74" s="9">
        <f>D74/D89*100</f>
        <v>4.7018823039220576</v>
      </c>
      <c r="F74" s="16">
        <v>23432.5</v>
      </c>
      <c r="G74" s="9">
        <f>F74/F89*100</f>
        <v>5.5111174874055111</v>
      </c>
      <c r="H74" s="9">
        <f t="shared" si="12"/>
        <v>7.7202789487475343</v>
      </c>
      <c r="I74" s="10">
        <f t="shared" si="13"/>
        <v>67.331287462142754</v>
      </c>
    </row>
    <row r="75" spans="1:9" ht="15" customHeight="1" x14ac:dyDescent="0.25">
      <c r="A75" s="3" t="s">
        <v>63</v>
      </c>
      <c r="B75" s="16">
        <f>SUM(B76:B79)</f>
        <v>14855.699999999999</v>
      </c>
      <c r="C75" s="9">
        <f>B75/B89*100</f>
        <v>3.2334912528986868</v>
      </c>
      <c r="D75" s="16">
        <f>SUM(D76:D79)</f>
        <v>36228.899999999994</v>
      </c>
      <c r="E75" s="9">
        <f>D75/D89*100</f>
        <v>4.8946900390371129</v>
      </c>
      <c r="F75" s="16">
        <f>SUM(F76:F79)</f>
        <v>22054.6</v>
      </c>
      <c r="G75" s="9">
        <f>F75/F89*100</f>
        <v>5.1870475509541691</v>
      </c>
      <c r="H75" s="9">
        <f t="shared" si="12"/>
        <v>48.458840714338606</v>
      </c>
      <c r="I75" s="10">
        <f t="shared" si="13"/>
        <v>60.875709723452829</v>
      </c>
    </row>
    <row r="76" spans="1:9" ht="15" customHeight="1" x14ac:dyDescent="0.25">
      <c r="A76" s="3" t="s">
        <v>64</v>
      </c>
      <c r="B76" s="16">
        <v>2954.8</v>
      </c>
      <c r="C76" s="9">
        <f>B76/B89*100</f>
        <v>0.64314168662971383</v>
      </c>
      <c r="D76" s="16">
        <v>4387.8</v>
      </c>
      <c r="E76" s="9">
        <f>D76/D89*100</f>
        <v>0.59281184229405381</v>
      </c>
      <c r="F76" s="16">
        <v>2773.3</v>
      </c>
      <c r="G76" s="9">
        <f>F76/F89*100</f>
        <v>0.65225571867370979</v>
      </c>
      <c r="H76" s="9">
        <f t="shared" si="12"/>
        <v>-6.1425477189657585</v>
      </c>
      <c r="I76" s="10">
        <f t="shared" si="13"/>
        <v>63.204795113724423</v>
      </c>
    </row>
    <row r="77" spans="1:9" ht="26.25" customHeight="1" x14ac:dyDescent="0.25">
      <c r="A77" s="3" t="s">
        <v>65</v>
      </c>
      <c r="B77" s="16">
        <v>5544.5</v>
      </c>
      <c r="C77" s="9">
        <f>B77/B89*100</f>
        <v>1.2068157173136755</v>
      </c>
      <c r="D77" s="16">
        <v>18548.2</v>
      </c>
      <c r="E77" s="9">
        <f>D77/D89*100</f>
        <v>2.5059466277493434</v>
      </c>
      <c r="F77" s="16">
        <v>12553.3</v>
      </c>
      <c r="G77" s="9">
        <f>F77/F89*100</f>
        <v>2.9524255267106625</v>
      </c>
      <c r="H77" s="9">
        <f t="shared" si="12"/>
        <v>126.40995581206599</v>
      </c>
      <c r="I77" s="10">
        <f t="shared" si="13"/>
        <v>67.679343548161</v>
      </c>
    </row>
    <row r="78" spans="1:9" ht="15" customHeight="1" x14ac:dyDescent="0.25">
      <c r="A78" s="3" t="s">
        <v>66</v>
      </c>
      <c r="B78" s="16">
        <v>5888.9</v>
      </c>
      <c r="C78" s="9">
        <f>B78/B89*100</f>
        <v>1.2817778118294714</v>
      </c>
      <c r="D78" s="16">
        <v>12058.2</v>
      </c>
      <c r="E78" s="9">
        <f>D78/D89*100</f>
        <v>1.6291179535872558</v>
      </c>
      <c r="F78" s="16">
        <v>5930</v>
      </c>
      <c r="G78" s="9">
        <f>F78/F89*100</f>
        <v>1.3946837384109541</v>
      </c>
      <c r="H78" s="9">
        <f t="shared" si="12"/>
        <v>0.69792321146564973</v>
      </c>
      <c r="I78" s="10">
        <f t="shared" si="13"/>
        <v>49.178152626428485</v>
      </c>
    </row>
    <row r="79" spans="1:9" ht="26.25" customHeight="1" x14ac:dyDescent="0.25">
      <c r="A79" s="3" t="s">
        <v>67</v>
      </c>
      <c r="B79" s="16">
        <v>467.5</v>
      </c>
      <c r="C79" s="9">
        <f>B79/B89*100</f>
        <v>0.1017560371258262</v>
      </c>
      <c r="D79" s="16">
        <v>1234.7</v>
      </c>
      <c r="E79" s="9">
        <f>D79/D89*100</f>
        <v>0.1668136154064607</v>
      </c>
      <c r="F79" s="16">
        <v>798</v>
      </c>
      <c r="G79" s="9">
        <f>F79/F89*100</f>
        <v>0.18768256715884338</v>
      </c>
      <c r="H79" s="9">
        <f t="shared" si="12"/>
        <v>70.695187165775394</v>
      </c>
      <c r="I79" s="10">
        <f t="shared" si="13"/>
        <v>64.63108447396128</v>
      </c>
    </row>
    <row r="80" spans="1:9" ht="26.25" customHeight="1" x14ac:dyDescent="0.25">
      <c r="A80" s="3" t="s">
        <v>68</v>
      </c>
      <c r="B80" s="16">
        <f>SUM(B81:B82)</f>
        <v>1022.9</v>
      </c>
      <c r="C80" s="9">
        <f>B80/B89*100</f>
        <v>0.22264438583103233</v>
      </c>
      <c r="D80" s="16">
        <f>SUM(D81:D82)</f>
        <v>8418.2999999999993</v>
      </c>
      <c r="E80" s="9">
        <f>D80/D89*100</f>
        <v>1.1373508209088912</v>
      </c>
      <c r="F80" s="16">
        <f>SUM(F81:F82)</f>
        <v>5043.8999999999996</v>
      </c>
      <c r="G80" s="9">
        <f>F80/F89*100</f>
        <v>1.1862808276848249</v>
      </c>
      <c r="H80" s="9">
        <f t="shared" si="12"/>
        <v>393.09805455078697</v>
      </c>
      <c r="I80" s="10">
        <f t="shared" si="13"/>
        <v>59.915897508998249</v>
      </c>
    </row>
    <row r="81" spans="1:9" ht="15" customHeight="1" x14ac:dyDescent="0.25">
      <c r="A81" s="3" t="s">
        <v>69</v>
      </c>
      <c r="B81" s="16">
        <v>1022.9</v>
      </c>
      <c r="C81" s="9">
        <f>B81/B89*100</f>
        <v>0.22264438583103233</v>
      </c>
      <c r="D81" s="16">
        <v>1478.4</v>
      </c>
      <c r="E81" s="9">
        <f>D81/D89*100</f>
        <v>0.19973859967353327</v>
      </c>
      <c r="F81" s="16">
        <v>366.7</v>
      </c>
      <c r="G81" s="9">
        <f>F81/F89*100</f>
        <v>8.6244608242039944E-2</v>
      </c>
      <c r="H81" s="9">
        <f t="shared" si="12"/>
        <v>-64.15094339622641</v>
      </c>
      <c r="I81" s="10">
        <f t="shared" si="13"/>
        <v>24.803841991341987</v>
      </c>
    </row>
    <row r="82" spans="1:9" ht="15" customHeight="1" x14ac:dyDescent="0.25">
      <c r="A82" s="3" t="s">
        <v>70</v>
      </c>
      <c r="B82" s="16">
        <v>0</v>
      </c>
      <c r="C82" s="9">
        <f>B82/B89*100</f>
        <v>0</v>
      </c>
      <c r="D82" s="16">
        <v>6939.9</v>
      </c>
      <c r="E82" s="9">
        <f>D82/D89*100</f>
        <v>0.93761222123535792</v>
      </c>
      <c r="F82" s="16">
        <v>4677.2</v>
      </c>
      <c r="G82" s="9">
        <f>F82/F89*100</f>
        <v>1.1000362194427848</v>
      </c>
      <c r="H82" s="9" t="e">
        <f t="shared" si="12"/>
        <v>#DIV/0!</v>
      </c>
      <c r="I82" s="10">
        <f t="shared" si="13"/>
        <v>67.395783800919318</v>
      </c>
    </row>
    <row r="83" spans="1:9" ht="26.25" customHeight="1" x14ac:dyDescent="0.25">
      <c r="A83" s="3" t="s">
        <v>71</v>
      </c>
      <c r="B83" s="16">
        <f>B84</f>
        <v>560.20000000000005</v>
      </c>
      <c r="C83" s="9">
        <f>B83/B89*100</f>
        <v>0.12193311657302211</v>
      </c>
      <c r="D83" s="16">
        <f>D84</f>
        <v>1176.9000000000001</v>
      </c>
      <c r="E83" s="9">
        <f>D83/D89*100</f>
        <v>0.15900457112809882</v>
      </c>
      <c r="F83" s="16">
        <f>F84</f>
        <v>775.9</v>
      </c>
      <c r="G83" s="9">
        <f>F83/F89*100</f>
        <v>0.18248484192800324</v>
      </c>
      <c r="H83" s="9">
        <f t="shared" si="12"/>
        <v>38.504105676544071</v>
      </c>
      <c r="I83" s="10">
        <f t="shared" si="13"/>
        <v>65.927436485682719</v>
      </c>
    </row>
    <row r="84" spans="1:9" ht="26.25" customHeight="1" x14ac:dyDescent="0.25">
      <c r="A84" s="3" t="s">
        <v>72</v>
      </c>
      <c r="B84" s="16">
        <v>560.20000000000005</v>
      </c>
      <c r="C84" s="9">
        <f>B84/B89*100</f>
        <v>0.12193311657302211</v>
      </c>
      <c r="D84" s="16">
        <v>1176.9000000000001</v>
      </c>
      <c r="E84" s="9">
        <f>D84/D89*100</f>
        <v>0.15900457112809882</v>
      </c>
      <c r="F84" s="16">
        <v>775.9</v>
      </c>
      <c r="G84" s="9">
        <f>F84/F89*100</f>
        <v>0.18248484192800324</v>
      </c>
      <c r="H84" s="9">
        <f t="shared" si="12"/>
        <v>38.504105676544071</v>
      </c>
      <c r="I84" s="10">
        <f t="shared" si="13"/>
        <v>65.927436485682719</v>
      </c>
    </row>
    <row r="85" spans="1:9" ht="39" customHeight="1" x14ac:dyDescent="0.25">
      <c r="A85" s="3" t="s">
        <v>73</v>
      </c>
      <c r="B85" s="16">
        <f>B86</f>
        <v>2038.5</v>
      </c>
      <c r="C85" s="9">
        <f>B85/B89*100</f>
        <v>0.44369985386309457</v>
      </c>
      <c r="D85" s="16">
        <f>D86</f>
        <v>626</v>
      </c>
      <c r="E85" s="9">
        <f>D85/D89*100</f>
        <v>8.4575462253538833E-2</v>
      </c>
      <c r="F85" s="16">
        <f>F86</f>
        <v>56</v>
      </c>
      <c r="G85" s="9">
        <f>F85/F89*100</f>
        <v>1.3170706467287257E-2</v>
      </c>
      <c r="H85" s="9">
        <f t="shared" si="12"/>
        <v>-97.252882021093939</v>
      </c>
      <c r="I85" s="10">
        <f t="shared" si="13"/>
        <v>8.9456869009584654</v>
      </c>
    </row>
    <row r="86" spans="1:9" ht="39" customHeight="1" x14ac:dyDescent="0.25">
      <c r="A86" s="3" t="s">
        <v>74</v>
      </c>
      <c r="B86" s="16">
        <v>2038.5</v>
      </c>
      <c r="C86" s="9">
        <f>B86/B89*100</f>
        <v>0.44369985386309457</v>
      </c>
      <c r="D86" s="16">
        <v>626</v>
      </c>
      <c r="E86" s="9">
        <f>D86/D89*100</f>
        <v>8.4575462253538833E-2</v>
      </c>
      <c r="F86" s="16">
        <v>56</v>
      </c>
      <c r="G86" s="9">
        <f>F86/F89*100</f>
        <v>1.3170706467287257E-2</v>
      </c>
      <c r="H86" s="9">
        <f t="shared" si="12"/>
        <v>-97.252882021093939</v>
      </c>
      <c r="I86" s="10">
        <f t="shared" si="13"/>
        <v>8.9456869009584654</v>
      </c>
    </row>
    <row r="87" spans="1:9" ht="90" customHeight="1" x14ac:dyDescent="0.25">
      <c r="A87" s="3" t="s">
        <v>75</v>
      </c>
      <c r="B87" s="16">
        <f>SUM(B88:B88)</f>
        <v>0</v>
      </c>
      <c r="C87" s="9">
        <f>B87/B89*100</f>
        <v>0</v>
      </c>
      <c r="D87" s="16">
        <f>SUM(D88:D88)</f>
        <v>2707</v>
      </c>
      <c r="E87" s="9">
        <f>D87/D89*100</f>
        <v>0.36572807718902495</v>
      </c>
      <c r="F87" s="16">
        <f>SUM(F88:F88)</f>
        <v>0</v>
      </c>
      <c r="G87" s="9">
        <f>F87/F89*100</f>
        <v>0</v>
      </c>
      <c r="H87" s="9" t="e">
        <f t="shared" si="12"/>
        <v>#DIV/0!</v>
      </c>
      <c r="I87" s="10">
        <f t="shared" si="13"/>
        <v>0</v>
      </c>
    </row>
    <row r="88" spans="1:9" ht="26.25" customHeight="1" x14ac:dyDescent="0.25">
      <c r="A88" s="3" t="s">
        <v>76</v>
      </c>
      <c r="B88" s="16">
        <v>0</v>
      </c>
      <c r="C88" s="9">
        <f>B88/B89*100</f>
        <v>0</v>
      </c>
      <c r="D88" s="16">
        <v>2707</v>
      </c>
      <c r="E88" s="9">
        <f t="shared" ref="E88:G88" si="14">D88/D89*100</f>
        <v>0.36572807718902495</v>
      </c>
      <c r="F88" s="16">
        <v>0</v>
      </c>
      <c r="G88" s="9">
        <f t="shared" si="14"/>
        <v>0</v>
      </c>
      <c r="H88" s="9" t="e">
        <f t="shared" si="12"/>
        <v>#DIV/0!</v>
      </c>
      <c r="I88" s="10">
        <f t="shared" si="13"/>
        <v>0</v>
      </c>
    </row>
    <row r="89" spans="1:9" s="14" customFormat="1" ht="15" customHeight="1" x14ac:dyDescent="0.25">
      <c r="A89" s="12" t="s">
        <v>77</v>
      </c>
      <c r="B89" s="15">
        <f>B43+B52+B54+B56+B62+B66+B73+B75+B80+B83+B85+B87</f>
        <v>459432.19999999995</v>
      </c>
      <c r="C89" s="13">
        <f>C43+C52+C54+C56+C62+C66+C73+C75+C80+C83+C85+C87</f>
        <v>100</v>
      </c>
      <c r="D89" s="15">
        <f>D43+D52+D54+D56+D62+D66+D73+D75+D80+D83+D85+D87</f>
        <v>740167.40000000026</v>
      </c>
      <c r="E89" s="13"/>
      <c r="F89" s="15">
        <f>F43+F52+F54+F56+F62+F66+F73+F75+F80+F83+F85+F87</f>
        <v>425186.00000000006</v>
      </c>
      <c r="G89" s="13"/>
      <c r="H89" s="9">
        <f t="shared" si="12"/>
        <v>-7.4540269489164928</v>
      </c>
      <c r="I89" s="10">
        <f t="shared" si="13"/>
        <v>57.444572673695163</v>
      </c>
    </row>
    <row r="90" spans="1:9" ht="115.5" customHeight="1" x14ac:dyDescent="0.25">
      <c r="A90" s="3" t="s">
        <v>78</v>
      </c>
      <c r="B90" s="16">
        <v>129550.8</v>
      </c>
      <c r="C90" s="9">
        <f>B90/B89*100</f>
        <v>28.198023560386066</v>
      </c>
      <c r="D90" s="16">
        <v>208597.7</v>
      </c>
      <c r="E90" s="9">
        <f t="shared" ref="E90:G90" si="15">D90/D89*100</f>
        <v>28.182503039177348</v>
      </c>
      <c r="F90" s="16">
        <v>126826.8</v>
      </c>
      <c r="G90" s="9">
        <f t="shared" si="15"/>
        <v>29.828545624738346</v>
      </c>
      <c r="H90" s="9">
        <f t="shared" si="12"/>
        <v>-2.1026500801230128</v>
      </c>
      <c r="I90" s="10">
        <f t="shared" si="13"/>
        <v>60.799711597970642</v>
      </c>
    </row>
    <row r="91" spans="1:9" ht="51.75" customHeight="1" x14ac:dyDescent="0.25">
      <c r="A91" s="3" t="s">
        <v>79</v>
      </c>
      <c r="B91" s="16">
        <v>160389.70000000001</v>
      </c>
      <c r="C91" s="9">
        <f>B91/B89*100</f>
        <v>34.910417685133957</v>
      </c>
      <c r="D91" s="16">
        <v>199508.8</v>
      </c>
      <c r="E91" s="9">
        <f t="shared" ref="E91:G91" si="16">D91/D89*100</f>
        <v>26.954551092090778</v>
      </c>
      <c r="F91" s="16">
        <v>95480.3</v>
      </c>
      <c r="G91" s="9">
        <f t="shared" si="16"/>
        <v>22.456125084080846</v>
      </c>
      <c r="H91" s="9">
        <f t="shared" si="12"/>
        <v>-40.46980572942028</v>
      </c>
      <c r="I91" s="10">
        <f t="shared" si="13"/>
        <v>47.857688482914043</v>
      </c>
    </row>
    <row r="92" spans="1:9" ht="26.25" customHeight="1" x14ac:dyDescent="0.25">
      <c r="A92" s="3" t="s">
        <v>80</v>
      </c>
      <c r="B92" s="16">
        <v>9621.1</v>
      </c>
      <c r="C92" s="9">
        <f>B92/B89*100</f>
        <v>2.0941283610508803</v>
      </c>
      <c r="D92" s="16">
        <v>22263.3</v>
      </c>
      <c r="E92" s="9">
        <f t="shared" ref="E92:G92" si="17">D92/D89*100</f>
        <v>3.0078736242639152</v>
      </c>
      <c r="F92" s="16">
        <v>13739</v>
      </c>
      <c r="G92" s="9">
        <f t="shared" si="17"/>
        <v>3.2312917170367785</v>
      </c>
      <c r="H92" s="9">
        <f t="shared" si="12"/>
        <v>42.800719252476313</v>
      </c>
      <c r="I92" s="10">
        <f t="shared" si="13"/>
        <v>61.711426428247385</v>
      </c>
    </row>
    <row r="93" spans="1:9" ht="51.75" customHeight="1" x14ac:dyDescent="0.25">
      <c r="A93" s="3" t="s">
        <v>81</v>
      </c>
      <c r="B93" s="16">
        <v>5018.8</v>
      </c>
      <c r="C93" s="9">
        <f>B93/B89*100</f>
        <v>1.0923918697905808</v>
      </c>
      <c r="D93" s="16">
        <v>3253.3</v>
      </c>
      <c r="E93" s="9">
        <f t="shared" ref="E93:G93" si="18">D93/D89*100</f>
        <v>0.43953570503105094</v>
      </c>
      <c r="F93" s="16">
        <v>3248.7</v>
      </c>
      <c r="G93" s="9">
        <f t="shared" si="18"/>
        <v>0.76406560893350184</v>
      </c>
      <c r="H93" s="9">
        <f t="shared" si="12"/>
        <v>-35.269387104487137</v>
      </c>
      <c r="I93" s="10">
        <f t="shared" si="13"/>
        <v>99.858605108658892</v>
      </c>
    </row>
    <row r="94" spans="1:9" ht="15" customHeight="1" x14ac:dyDescent="0.25">
      <c r="A94" s="3" t="s">
        <v>82</v>
      </c>
      <c r="B94" s="16">
        <v>0</v>
      </c>
      <c r="C94" s="9">
        <f>B94/B89*100</f>
        <v>0</v>
      </c>
      <c r="D94" s="16">
        <v>2893</v>
      </c>
      <c r="E94" s="9">
        <f t="shared" ref="E94:G94" si="19">D94/D89*100</f>
        <v>0.39085752763496462</v>
      </c>
      <c r="F94" s="16">
        <v>0</v>
      </c>
      <c r="G94" s="9">
        <f t="shared" si="19"/>
        <v>0</v>
      </c>
      <c r="H94" s="9" t="e">
        <f t="shared" si="12"/>
        <v>#DIV/0!</v>
      </c>
      <c r="I94" s="10">
        <f t="shared" si="13"/>
        <v>0</v>
      </c>
    </row>
    <row r="95" spans="1:9" ht="51.75" customHeight="1" x14ac:dyDescent="0.25">
      <c r="A95" s="3" t="s">
        <v>83</v>
      </c>
      <c r="B95" s="16">
        <v>144628.9</v>
      </c>
      <c r="C95" s="9">
        <f>B95/B89*100</f>
        <v>31.479922391160219</v>
      </c>
      <c r="D95" s="16">
        <v>296239.59999999998</v>
      </c>
      <c r="E95" s="9">
        <f t="shared" ref="E95:G95" si="20">D95/D89*100</f>
        <v>40.023324453360125</v>
      </c>
      <c r="F95" s="16">
        <v>181433.60000000001</v>
      </c>
      <c r="G95" s="9">
        <f t="shared" si="20"/>
        <v>42.671583730414447</v>
      </c>
      <c r="H95" s="9">
        <f t="shared" si="12"/>
        <v>25.4476802354163</v>
      </c>
      <c r="I95" s="10">
        <f t="shared" si="13"/>
        <v>61.245559337779284</v>
      </c>
    </row>
    <row r="96" spans="1:9" ht="42" customHeight="1" x14ac:dyDescent="0.25">
      <c r="A96" s="3" t="s">
        <v>84</v>
      </c>
      <c r="B96" s="16">
        <v>2038.5</v>
      </c>
      <c r="C96" s="9">
        <f>B96/B89*100</f>
        <v>0.44369985386309457</v>
      </c>
      <c r="D96" s="16">
        <v>626</v>
      </c>
      <c r="E96" s="9">
        <f t="shared" ref="E96:G96" si="21">D96/D89*100</f>
        <v>8.4575462253538833E-2</v>
      </c>
      <c r="F96" s="16">
        <v>56</v>
      </c>
      <c r="G96" s="9">
        <f t="shared" si="21"/>
        <v>1.3170706467287257E-2</v>
      </c>
      <c r="H96" s="9">
        <f t="shared" si="12"/>
        <v>-97.252882021093939</v>
      </c>
      <c r="I96" s="10">
        <f t="shared" si="13"/>
        <v>8.9456869009584654</v>
      </c>
    </row>
    <row r="97" spans="1:9" ht="15" customHeight="1" x14ac:dyDescent="0.25">
      <c r="A97" s="3" t="s">
        <v>85</v>
      </c>
      <c r="B97" s="16">
        <f>SUM(B98:B102)</f>
        <v>8184.4</v>
      </c>
      <c r="C97" s="9">
        <f>B97/B89*100</f>
        <v>1.7814162786152123</v>
      </c>
      <c r="D97" s="16">
        <f>SUM(D98:D102)</f>
        <v>6785.7</v>
      </c>
      <c r="E97" s="9">
        <f t="shared" ref="E97:G97" si="22">D97/D89*100</f>
        <v>0.91677909618824038</v>
      </c>
      <c r="F97" s="16">
        <f>SUM(F98:F102)</f>
        <v>4401.6000000000004</v>
      </c>
      <c r="G97" s="9">
        <f t="shared" si="22"/>
        <v>1.0352175283287783</v>
      </c>
      <c r="H97" s="9">
        <f t="shared" si="12"/>
        <v>-46.219637358877861</v>
      </c>
      <c r="I97" s="10">
        <f t="shared" si="13"/>
        <v>64.865820770149</v>
      </c>
    </row>
    <row r="98" spans="1:9" ht="77.25" customHeight="1" x14ac:dyDescent="0.25">
      <c r="A98" s="3" t="s">
        <v>86</v>
      </c>
      <c r="B98" s="16">
        <v>4461.2</v>
      </c>
      <c r="C98" s="9">
        <f>B98/B89*100</f>
        <v>0.97102466914595897</v>
      </c>
      <c r="D98" s="16">
        <v>1450</v>
      </c>
      <c r="E98" s="9">
        <f t="shared" ref="E98:G98" si="23">D98/D89*100</f>
        <v>0.1959016298204973</v>
      </c>
      <c r="F98" s="16">
        <v>0</v>
      </c>
      <c r="G98" s="9">
        <f t="shared" si="23"/>
        <v>0</v>
      </c>
      <c r="H98" s="9">
        <f t="shared" si="12"/>
        <v>-100</v>
      </c>
      <c r="I98" s="10">
        <f t="shared" si="13"/>
        <v>0</v>
      </c>
    </row>
    <row r="99" spans="1:9" ht="15" customHeight="1" x14ac:dyDescent="0.25">
      <c r="A99" s="3" t="s">
        <v>87</v>
      </c>
      <c r="B99" s="16">
        <v>1980</v>
      </c>
      <c r="C99" s="9">
        <f>B99/B89*100</f>
        <v>0.43096674547408742</v>
      </c>
      <c r="D99" s="16">
        <v>807.1</v>
      </c>
      <c r="E99" s="9">
        <f>D99/D89*100</f>
        <v>0.1090429002952575</v>
      </c>
      <c r="F99" s="16">
        <v>782.9</v>
      </c>
      <c r="G99" s="9">
        <f>F99/F89*100</f>
        <v>0.18413118023641414</v>
      </c>
      <c r="H99" s="9">
        <f t="shared" si="12"/>
        <v>-60.459595959595966</v>
      </c>
      <c r="I99" s="10">
        <f t="shared" si="13"/>
        <v>97.001610704993183</v>
      </c>
    </row>
    <row r="100" spans="1:9" ht="26.25" customHeight="1" x14ac:dyDescent="0.25">
      <c r="A100" s="3" t="s">
        <v>88</v>
      </c>
      <c r="B100" s="16">
        <v>1487.5</v>
      </c>
      <c r="C100" s="9">
        <f>B100/B89*100</f>
        <v>0.32376920903671974</v>
      </c>
      <c r="D100" s="16">
        <v>1836.8</v>
      </c>
      <c r="E100" s="9">
        <f>D100/D89*100</f>
        <v>0.24816007838226856</v>
      </c>
      <c r="F100" s="16">
        <v>1376.4</v>
      </c>
      <c r="G100" s="9">
        <f>F100/F89*100</f>
        <v>0.32371714967096754</v>
      </c>
      <c r="H100" s="9">
        <f t="shared" si="12"/>
        <v>-7.468907563025212</v>
      </c>
      <c r="I100" s="10">
        <f t="shared" si="13"/>
        <v>74.934668989547049</v>
      </c>
    </row>
    <row r="101" spans="1:9" ht="15" customHeight="1" x14ac:dyDescent="0.25">
      <c r="A101" s="3" t="s">
        <v>89</v>
      </c>
      <c r="B101" s="16">
        <v>0</v>
      </c>
      <c r="C101" s="9">
        <f>B101/B89*100</f>
        <v>0</v>
      </c>
      <c r="D101" s="16">
        <v>100</v>
      </c>
      <c r="E101" s="9">
        <f>D101/D89*100</f>
        <v>1.3510457228999814E-2</v>
      </c>
      <c r="F101" s="16">
        <v>0</v>
      </c>
      <c r="G101" s="9">
        <f>F101/F89*100</f>
        <v>0</v>
      </c>
      <c r="H101" s="9" t="e">
        <f t="shared" si="12"/>
        <v>#DIV/0!</v>
      </c>
      <c r="I101" s="10">
        <f t="shared" si="13"/>
        <v>0</v>
      </c>
    </row>
    <row r="102" spans="1:9" ht="15" customHeight="1" x14ac:dyDescent="0.25">
      <c r="A102" s="3" t="s">
        <v>90</v>
      </c>
      <c r="B102" s="16">
        <v>255.7</v>
      </c>
      <c r="C102" s="9">
        <f>B102/B89*100</f>
        <v>5.5655654958446529E-2</v>
      </c>
      <c r="D102" s="16">
        <v>2591.8000000000002</v>
      </c>
      <c r="E102" s="9">
        <f>D102/D89*100</f>
        <v>0.35016403046121719</v>
      </c>
      <c r="F102" s="16">
        <v>2242.3000000000002</v>
      </c>
      <c r="G102" s="9">
        <f>F102/F89*100</f>
        <v>0.52736919842139673</v>
      </c>
      <c r="H102" s="9">
        <f t="shared" si="12"/>
        <v>776.92608525615969</v>
      </c>
      <c r="I102" s="10">
        <f t="shared" si="13"/>
        <v>86.515163207037588</v>
      </c>
    </row>
    <row r="103" spans="1:9" ht="26.25" customHeight="1" x14ac:dyDescent="0.25">
      <c r="A103" s="3" t="s">
        <v>91</v>
      </c>
      <c r="B103" s="16">
        <f>B42-B89</f>
        <v>14257.800000000047</v>
      </c>
      <c r="C103" s="9"/>
      <c r="D103" s="16">
        <f>D42-D89</f>
        <v>-39711.400000000256</v>
      </c>
      <c r="E103" s="9"/>
      <c r="F103" s="16">
        <f>F42-F89</f>
        <v>7503.9999999999418</v>
      </c>
      <c r="G103" s="9"/>
      <c r="H103" s="9"/>
      <c r="I103" s="9"/>
    </row>
    <row r="104" spans="1:9" x14ac:dyDescent="0.25">
      <c r="A104" s="23" t="s">
        <v>92</v>
      </c>
      <c r="B104" s="24"/>
      <c r="C104" s="24"/>
      <c r="D104" s="24"/>
      <c r="E104" s="24"/>
      <c r="F104" s="24"/>
      <c r="G104" s="24"/>
      <c r="H104" s="24"/>
      <c r="I104" s="25"/>
    </row>
    <row r="105" spans="1:9" ht="64.5" customHeight="1" x14ac:dyDescent="0.25">
      <c r="A105" s="3" t="s">
        <v>93</v>
      </c>
      <c r="B105" s="7"/>
      <c r="C105" s="8"/>
      <c r="D105" s="8"/>
      <c r="E105" s="8"/>
      <c r="F105" s="8"/>
      <c r="G105" s="8"/>
      <c r="H105" s="8"/>
      <c r="I105" s="8"/>
    </row>
    <row r="106" spans="1:9" ht="39" customHeight="1" x14ac:dyDescent="0.25">
      <c r="A106" s="3" t="s">
        <v>94</v>
      </c>
      <c r="B106" s="7">
        <v>-57184</v>
      </c>
      <c r="C106" s="8"/>
      <c r="D106" s="8">
        <v>14255</v>
      </c>
      <c r="E106" s="8"/>
      <c r="F106" s="8"/>
      <c r="G106" s="8"/>
      <c r="H106" s="8"/>
      <c r="I106" s="8"/>
    </row>
    <row r="107" spans="1:9" ht="39" customHeight="1" x14ac:dyDescent="0.25">
      <c r="A107" s="3" t="s">
        <v>95</v>
      </c>
      <c r="B107" s="7">
        <v>51625</v>
      </c>
      <c r="C107" s="8"/>
      <c r="D107" s="8">
        <v>-8900</v>
      </c>
      <c r="E107" s="8"/>
      <c r="F107" s="8">
        <v>-5845</v>
      </c>
      <c r="G107" s="8"/>
      <c r="H107" s="8"/>
      <c r="I107" s="8"/>
    </row>
    <row r="108" spans="1:9" ht="39" customHeight="1" x14ac:dyDescent="0.25">
      <c r="A108" s="3" t="s">
        <v>96</v>
      </c>
      <c r="B108" s="7"/>
      <c r="C108" s="8"/>
      <c r="D108" s="8"/>
      <c r="E108" s="8"/>
      <c r="F108" s="8"/>
      <c r="G108" s="8"/>
      <c r="H108" s="8"/>
      <c r="I108" s="8"/>
    </row>
    <row r="109" spans="1:9" ht="51.75" customHeight="1" x14ac:dyDescent="0.25">
      <c r="A109" s="3" t="s">
        <v>97</v>
      </c>
      <c r="B109" s="7"/>
      <c r="C109" s="8"/>
      <c r="D109" s="8"/>
      <c r="E109" s="8"/>
      <c r="F109" s="8"/>
      <c r="G109" s="8"/>
      <c r="H109" s="8"/>
      <c r="I109" s="8"/>
    </row>
    <row r="110" spans="1:9" ht="51.75" customHeight="1" x14ac:dyDescent="0.25">
      <c r="A110" s="3" t="s">
        <v>98</v>
      </c>
      <c r="B110" s="7"/>
      <c r="C110" s="8"/>
      <c r="D110" s="8"/>
      <c r="E110" s="8"/>
      <c r="F110" s="8"/>
      <c r="G110" s="8"/>
      <c r="H110" s="8"/>
      <c r="I110" s="8"/>
    </row>
    <row r="111" spans="1:9" ht="39" customHeight="1" x14ac:dyDescent="0.25">
      <c r="A111" s="3" t="s">
        <v>99</v>
      </c>
      <c r="B111" s="7"/>
      <c r="C111" s="8"/>
      <c r="D111" s="8"/>
      <c r="E111" s="8"/>
      <c r="F111" s="8"/>
      <c r="G111" s="8"/>
      <c r="H111" s="8"/>
      <c r="I111" s="8"/>
    </row>
    <row r="112" spans="1:9" ht="39" customHeight="1" x14ac:dyDescent="0.25">
      <c r="A112" s="3" t="s">
        <v>100</v>
      </c>
      <c r="B112" s="7">
        <v>-8699</v>
      </c>
      <c r="C112" s="8"/>
      <c r="D112" s="8">
        <v>34355</v>
      </c>
      <c r="E112" s="8"/>
      <c r="F112" s="8">
        <v>-1659</v>
      </c>
      <c r="G112" s="8"/>
      <c r="H112" s="8"/>
      <c r="I112" s="8"/>
    </row>
    <row r="113" spans="1:9" ht="39" customHeight="1" x14ac:dyDescent="0.25">
      <c r="A113" s="3" t="s">
        <v>101</v>
      </c>
      <c r="B113" s="7">
        <f>SUM(B105:B112)</f>
        <v>-14258</v>
      </c>
      <c r="C113" s="7"/>
      <c r="D113" s="7">
        <f t="shared" ref="D113:F113" si="24">SUM(D105:D112)</f>
        <v>39710</v>
      </c>
      <c r="E113" s="7"/>
      <c r="F113" s="7">
        <f t="shared" si="24"/>
        <v>-7504</v>
      </c>
      <c r="G113" s="8"/>
      <c r="H113" s="8"/>
      <c r="I113" s="8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6"/>
      <c r="E115" s="1"/>
      <c r="F115" s="1"/>
      <c r="G115" s="1"/>
      <c r="H115" s="1"/>
      <c r="I115" s="1"/>
    </row>
  </sheetData>
  <autoFilter ref="A6:I113" xr:uid="{00000000-0009-0000-0000-000000000000}"/>
  <mergeCells count="3">
    <mergeCell ref="A2:I2"/>
    <mergeCell ref="A7:I7"/>
    <mergeCell ref="A104:I104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2024-03-06T07:00:49Z</dcterms:modified>
</cp:coreProperties>
</file>