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fop\SAVE\18 ИНФОРМАЦИЯ НА САЙТ\2023 год\Исполнение консолидированного бюджета\"/>
    </mc:Choice>
  </mc:AlternateContent>
  <xr:revisionPtr revIDLastSave="0" documentId="13_ncr:1_{22D4D624-3F24-42E9-9F63-C0AA74BDCB64}" xr6:coauthVersionLast="3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Информация!$A$6:$I$112</definedName>
  </definedNames>
  <calcPr calcId="179021"/>
</workbook>
</file>

<file path=xl/calcChain.xml><?xml version="1.0" encoding="utf-8"?>
<calcChain xmlns="http://schemas.openxmlformats.org/spreadsheetml/2006/main">
  <c r="F112" i="1" l="1"/>
  <c r="D112" i="1"/>
  <c r="B112" i="1"/>
  <c r="F33" i="1" l="1"/>
  <c r="D33" i="1"/>
  <c r="D32" i="1" s="1"/>
  <c r="D31" i="1" s="1"/>
  <c r="B33" i="1"/>
  <c r="B32" i="1" s="1"/>
  <c r="B31" i="1" s="1"/>
  <c r="F25" i="1"/>
  <c r="D25" i="1"/>
  <c r="B25" i="1"/>
  <c r="F19" i="1"/>
  <c r="D19" i="1"/>
  <c r="B19" i="1"/>
  <c r="F14" i="1"/>
  <c r="D14" i="1"/>
  <c r="B14" i="1"/>
  <c r="I16" i="1"/>
  <c r="I17" i="1"/>
  <c r="H16" i="1"/>
  <c r="H17" i="1"/>
  <c r="F12" i="1"/>
  <c r="D12" i="1"/>
  <c r="B12" i="1"/>
  <c r="F9" i="1"/>
  <c r="D9" i="1"/>
  <c r="B9" i="1"/>
  <c r="H10" i="1"/>
  <c r="H13" i="1"/>
  <c r="H15" i="1"/>
  <c r="H18" i="1"/>
  <c r="H20" i="1"/>
  <c r="H21" i="1"/>
  <c r="H22" i="1"/>
  <c r="H23" i="1"/>
  <c r="H24" i="1"/>
  <c r="H26" i="1"/>
  <c r="H27" i="1"/>
  <c r="H28" i="1"/>
  <c r="H29" i="1"/>
  <c r="H30" i="1"/>
  <c r="H34" i="1"/>
  <c r="H35" i="1"/>
  <c r="H36" i="1"/>
  <c r="H37" i="1"/>
  <c r="H38" i="1"/>
  <c r="H39" i="1"/>
  <c r="H40" i="1"/>
  <c r="H41" i="1"/>
  <c r="H49" i="1"/>
  <c r="I49" i="1"/>
  <c r="H44" i="1"/>
  <c r="I44" i="1"/>
  <c r="F43" i="1"/>
  <c r="D43" i="1"/>
  <c r="B43" i="1"/>
  <c r="B56" i="1"/>
  <c r="B86" i="1"/>
  <c r="F86" i="1"/>
  <c r="F32" i="1" l="1"/>
  <c r="F31" i="1" s="1"/>
  <c r="H31" i="1" s="1"/>
  <c r="H33" i="1"/>
  <c r="H25" i="1"/>
  <c r="H19" i="1"/>
  <c r="H9" i="1"/>
  <c r="H14" i="1"/>
  <c r="B11" i="1"/>
  <c r="D11" i="1"/>
  <c r="D8" i="1" s="1"/>
  <c r="F11" i="1"/>
  <c r="H12" i="1"/>
  <c r="B96" i="1"/>
  <c r="F61" i="1"/>
  <c r="H45" i="1"/>
  <c r="H47" i="1"/>
  <c r="H50" i="1"/>
  <c r="H53" i="1"/>
  <c r="D96" i="1"/>
  <c r="I9" i="1"/>
  <c r="I10" i="1"/>
  <c r="I12" i="1"/>
  <c r="I13" i="1"/>
  <c r="I14" i="1"/>
  <c r="I15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3" i="1"/>
  <c r="I34" i="1"/>
  <c r="I35" i="1"/>
  <c r="I36" i="1"/>
  <c r="I37" i="1"/>
  <c r="I38" i="1"/>
  <c r="I39" i="1"/>
  <c r="I40" i="1"/>
  <c r="I41" i="1"/>
  <c r="I45" i="1"/>
  <c r="I46" i="1"/>
  <c r="I47" i="1"/>
  <c r="I48" i="1"/>
  <c r="I50" i="1"/>
  <c r="I51" i="1"/>
  <c r="I53" i="1"/>
  <c r="I55" i="1"/>
  <c r="I57" i="1"/>
  <c r="I58" i="1"/>
  <c r="I59" i="1"/>
  <c r="I60" i="1"/>
  <c r="I62" i="1"/>
  <c r="I63" i="1"/>
  <c r="I64" i="1"/>
  <c r="I66" i="1"/>
  <c r="I67" i="1"/>
  <c r="I68" i="1"/>
  <c r="I69" i="1"/>
  <c r="I70" i="1"/>
  <c r="I71" i="1"/>
  <c r="I73" i="1"/>
  <c r="I75" i="1"/>
  <c r="I76" i="1"/>
  <c r="I77" i="1"/>
  <c r="I78" i="1"/>
  <c r="I80" i="1"/>
  <c r="I81" i="1"/>
  <c r="I83" i="1"/>
  <c r="I85" i="1"/>
  <c r="I87" i="1"/>
  <c r="I89" i="1"/>
  <c r="I90" i="1"/>
  <c r="I91" i="1"/>
  <c r="I92" i="1"/>
  <c r="I93" i="1"/>
  <c r="I94" i="1"/>
  <c r="I95" i="1"/>
  <c r="I97" i="1"/>
  <c r="I98" i="1"/>
  <c r="I99" i="1"/>
  <c r="I100" i="1"/>
  <c r="I101" i="1"/>
  <c r="H57" i="1"/>
  <c r="H58" i="1"/>
  <c r="H59" i="1"/>
  <c r="H60" i="1"/>
  <c r="H62" i="1"/>
  <c r="H63" i="1"/>
  <c r="H64" i="1"/>
  <c r="H66" i="1"/>
  <c r="H67" i="1"/>
  <c r="H68" i="1"/>
  <c r="H69" i="1"/>
  <c r="H70" i="1"/>
  <c r="H71" i="1"/>
  <c r="H73" i="1"/>
  <c r="H75" i="1"/>
  <c r="H76" i="1"/>
  <c r="H77" i="1"/>
  <c r="H78" i="1"/>
  <c r="H80" i="1"/>
  <c r="H81" i="1"/>
  <c r="H83" i="1"/>
  <c r="H85" i="1"/>
  <c r="H87" i="1"/>
  <c r="H89" i="1"/>
  <c r="H90" i="1"/>
  <c r="H91" i="1"/>
  <c r="H92" i="1"/>
  <c r="H93" i="1"/>
  <c r="H94" i="1"/>
  <c r="H95" i="1"/>
  <c r="H97" i="1"/>
  <c r="H98" i="1"/>
  <c r="H99" i="1"/>
  <c r="H100" i="1"/>
  <c r="H101" i="1"/>
  <c r="H51" i="1"/>
  <c r="H55" i="1"/>
  <c r="H48" i="1"/>
  <c r="H46" i="1"/>
  <c r="D86" i="1"/>
  <c r="F84" i="1"/>
  <c r="D84" i="1"/>
  <c r="F82" i="1"/>
  <c r="D82" i="1"/>
  <c r="F79" i="1"/>
  <c r="D79" i="1"/>
  <c r="F74" i="1"/>
  <c r="D74" i="1"/>
  <c r="F72" i="1"/>
  <c r="D72" i="1"/>
  <c r="F65" i="1"/>
  <c r="D65" i="1"/>
  <c r="D61" i="1"/>
  <c r="F56" i="1"/>
  <c r="D56" i="1"/>
  <c r="F54" i="1"/>
  <c r="F52" i="1"/>
  <c r="D54" i="1"/>
  <c r="D52" i="1"/>
  <c r="I32" i="1" l="1"/>
  <c r="D42" i="1"/>
  <c r="E35" i="1" s="1"/>
  <c r="F8" i="1"/>
  <c r="F42" i="1" s="1"/>
  <c r="G41" i="1" s="1"/>
  <c r="H32" i="1"/>
  <c r="G32" i="1"/>
  <c r="B8" i="1"/>
  <c r="H11" i="1"/>
  <c r="I11" i="1"/>
  <c r="I52" i="1"/>
  <c r="I72" i="1"/>
  <c r="I54" i="1"/>
  <c r="I84" i="1"/>
  <c r="I79" i="1"/>
  <c r="I65" i="1"/>
  <c r="I74" i="1"/>
  <c r="I61" i="1"/>
  <c r="I86" i="1"/>
  <c r="I82" i="1"/>
  <c r="I56" i="1"/>
  <c r="I96" i="1"/>
  <c r="I43" i="1"/>
  <c r="H96" i="1"/>
  <c r="H86" i="1"/>
  <c r="B84" i="1"/>
  <c r="H84" i="1" s="1"/>
  <c r="B82" i="1"/>
  <c r="H82" i="1" s="1"/>
  <c r="B79" i="1"/>
  <c r="H79" i="1" s="1"/>
  <c r="B74" i="1"/>
  <c r="H74" i="1" s="1"/>
  <c r="B72" i="1"/>
  <c r="H72" i="1" s="1"/>
  <c r="B65" i="1"/>
  <c r="H65" i="1" s="1"/>
  <c r="B61" i="1"/>
  <c r="H61" i="1" s="1"/>
  <c r="H56" i="1"/>
  <c r="B54" i="1"/>
  <c r="H54" i="1" s="1"/>
  <c r="B52" i="1"/>
  <c r="H52" i="1" s="1"/>
  <c r="H43" i="1"/>
  <c r="D88" i="1"/>
  <c r="F88" i="1"/>
  <c r="B42" i="1" l="1"/>
  <c r="C8" i="1" s="1"/>
  <c r="G17" i="1"/>
  <c r="G40" i="1"/>
  <c r="G38" i="1"/>
  <c r="G35" i="1"/>
  <c r="G30" i="1"/>
  <c r="G28" i="1"/>
  <c r="G24" i="1"/>
  <c r="G21" i="1"/>
  <c r="G18" i="1"/>
  <c r="G10" i="1"/>
  <c r="G16" i="1"/>
  <c r="G39" i="1"/>
  <c r="G36" i="1"/>
  <c r="G34" i="1"/>
  <c r="G29" i="1"/>
  <c r="G26" i="1"/>
  <c r="G23" i="1"/>
  <c r="G20" i="1"/>
  <c r="G13" i="1"/>
  <c r="G14" i="1"/>
  <c r="G22" i="1"/>
  <c r="G31" i="1"/>
  <c r="G33" i="1"/>
  <c r="G9" i="1"/>
  <c r="G15" i="1"/>
  <c r="G27" i="1"/>
  <c r="G37" i="1"/>
  <c r="G12" i="1"/>
  <c r="G19" i="1"/>
  <c r="H42" i="1"/>
  <c r="G25" i="1"/>
  <c r="G11" i="1"/>
  <c r="E40" i="1"/>
  <c r="E17" i="1"/>
  <c r="E39" i="1"/>
  <c r="E37" i="1"/>
  <c r="E34" i="1"/>
  <c r="E28" i="1"/>
  <c r="E26" i="1"/>
  <c r="E23" i="1"/>
  <c r="E20" i="1"/>
  <c r="E15" i="1"/>
  <c r="E16" i="1"/>
  <c r="E41" i="1"/>
  <c r="E38" i="1"/>
  <c r="E30" i="1"/>
  <c r="E27" i="1"/>
  <c r="E24" i="1"/>
  <c r="E22" i="1"/>
  <c r="E18" i="1"/>
  <c r="E10" i="1"/>
  <c r="E12" i="1"/>
  <c r="E33" i="1"/>
  <c r="E21" i="1"/>
  <c r="E29" i="1"/>
  <c r="E9" i="1"/>
  <c r="E32" i="1"/>
  <c r="I42" i="1"/>
  <c r="E14" i="1"/>
  <c r="E13" i="1"/>
  <c r="E25" i="1"/>
  <c r="E36" i="1"/>
  <c r="E31" i="1"/>
  <c r="E11" i="1"/>
  <c r="E8" i="1"/>
  <c r="E42" i="1" s="1"/>
  <c r="G8" i="1"/>
  <c r="I8" i="1"/>
  <c r="H8" i="1"/>
  <c r="G44" i="1"/>
  <c r="G49" i="1"/>
  <c r="E49" i="1"/>
  <c r="E44" i="1"/>
  <c r="I88" i="1"/>
  <c r="G82" i="1"/>
  <c r="G65" i="1"/>
  <c r="G46" i="1"/>
  <c r="G58" i="1"/>
  <c r="E43" i="1"/>
  <c r="E58" i="1"/>
  <c r="G80" i="1"/>
  <c r="G86" i="1"/>
  <c r="G77" i="1"/>
  <c r="G85" i="1"/>
  <c r="G76" i="1"/>
  <c r="G45" i="1"/>
  <c r="G61" i="1"/>
  <c r="G59" i="1"/>
  <c r="G87" i="1"/>
  <c r="G81" i="1"/>
  <c r="G69" i="1"/>
  <c r="G52" i="1"/>
  <c r="F102" i="1"/>
  <c r="G84" i="1"/>
  <c r="G78" i="1"/>
  <c r="G67" i="1"/>
  <c r="G56" i="1"/>
  <c r="G83" i="1"/>
  <c r="G79" i="1"/>
  <c r="G71" i="1"/>
  <c r="G63" i="1"/>
  <c r="G54" i="1"/>
  <c r="G50" i="1"/>
  <c r="G47" i="1"/>
  <c r="D102" i="1"/>
  <c r="E71" i="1"/>
  <c r="E81" i="1"/>
  <c r="E83" i="1"/>
  <c r="E68" i="1"/>
  <c r="E62" i="1"/>
  <c r="E56" i="1"/>
  <c r="E75" i="1"/>
  <c r="G75" i="1" s="1"/>
  <c r="E92" i="1"/>
  <c r="G92" i="1" s="1"/>
  <c r="E74" i="1"/>
  <c r="G74" i="1" s="1"/>
  <c r="E69" i="1"/>
  <c r="E65" i="1"/>
  <c r="E53" i="1"/>
  <c r="E85" i="1"/>
  <c r="E77" i="1"/>
  <c r="E73" i="1"/>
  <c r="G73" i="1" s="1"/>
  <c r="E70" i="1"/>
  <c r="E64" i="1"/>
  <c r="E55" i="1"/>
  <c r="E46" i="1"/>
  <c r="E99" i="1"/>
  <c r="G99" i="1" s="1"/>
  <c r="E79" i="1"/>
  <c r="E72" i="1"/>
  <c r="E67" i="1"/>
  <c r="E59" i="1"/>
  <c r="E50" i="1"/>
  <c r="E96" i="1"/>
  <c r="G96" i="1" s="1"/>
  <c r="E47" i="1"/>
  <c r="E98" i="1"/>
  <c r="G98" i="1" s="1"/>
  <c r="E95" i="1"/>
  <c r="G95" i="1" s="1"/>
  <c r="E91" i="1"/>
  <c r="G91" i="1" s="1"/>
  <c r="E66" i="1"/>
  <c r="E61" i="1"/>
  <c r="E57" i="1"/>
  <c r="E52" i="1"/>
  <c r="E48" i="1"/>
  <c r="E101" i="1"/>
  <c r="G101" i="1" s="1"/>
  <c r="E94" i="1"/>
  <c r="G94" i="1" s="1"/>
  <c r="E90" i="1"/>
  <c r="G90" i="1" s="1"/>
  <c r="E63" i="1"/>
  <c r="E60" i="1"/>
  <c r="E54" i="1"/>
  <c r="E51" i="1"/>
  <c r="E45" i="1"/>
  <c r="E100" i="1"/>
  <c r="G100" i="1" s="1"/>
  <c r="E97" i="1"/>
  <c r="G97" i="1" s="1"/>
  <c r="E93" i="1"/>
  <c r="G93" i="1" s="1"/>
  <c r="E89" i="1"/>
  <c r="G89" i="1" s="1"/>
  <c r="B88" i="1"/>
  <c r="G43" i="1"/>
  <c r="E87" i="1"/>
  <c r="E86" i="1"/>
  <c r="E84" i="1"/>
  <c r="E82" i="1"/>
  <c r="E80" i="1"/>
  <c r="E78" i="1"/>
  <c r="E76" i="1"/>
  <c r="G72" i="1"/>
  <c r="G70" i="1"/>
  <c r="G68" i="1"/>
  <c r="G66" i="1"/>
  <c r="G64" i="1"/>
  <c r="G62" i="1"/>
  <c r="G60" i="1"/>
  <c r="G57" i="1"/>
  <c r="G55" i="1"/>
  <c r="G53" i="1"/>
  <c r="G51" i="1"/>
  <c r="G48" i="1"/>
  <c r="C17" i="1" l="1"/>
  <c r="C36" i="1"/>
  <c r="C30" i="1"/>
  <c r="C26" i="1"/>
  <c r="C21" i="1"/>
  <c r="C13" i="1"/>
  <c r="C39" i="1"/>
  <c r="C35" i="1"/>
  <c r="C29" i="1"/>
  <c r="C24" i="1"/>
  <c r="C20" i="1"/>
  <c r="C10" i="1"/>
  <c r="C33" i="1"/>
  <c r="C22" i="1"/>
  <c r="C31" i="1"/>
  <c r="C42" i="1" s="1"/>
  <c r="C41" i="1"/>
  <c r="C25" i="1"/>
  <c r="C23" i="1"/>
  <c r="C34" i="1"/>
  <c r="C12" i="1"/>
  <c r="C9" i="1"/>
  <c r="C32" i="1"/>
  <c r="C40" i="1"/>
  <c r="C15" i="1"/>
  <c r="C27" i="1"/>
  <c r="C37" i="1"/>
  <c r="C16" i="1"/>
  <c r="C18" i="1"/>
  <c r="C28" i="1"/>
  <c r="C38" i="1"/>
  <c r="C19" i="1"/>
  <c r="C14" i="1"/>
  <c r="C11" i="1"/>
  <c r="C44" i="1"/>
  <c r="C49" i="1"/>
  <c r="H88" i="1"/>
  <c r="C101" i="1"/>
  <c r="C58" i="1"/>
  <c r="C90" i="1"/>
  <c r="C57" i="1"/>
  <c r="C89" i="1"/>
  <c r="C91" i="1"/>
  <c r="C43" i="1"/>
  <c r="C59" i="1"/>
  <c r="C55" i="1"/>
  <c r="C74" i="1"/>
  <c r="C52" i="1"/>
  <c r="C65" i="1"/>
  <c r="C77" i="1"/>
  <c r="C78" i="1"/>
  <c r="C94" i="1"/>
  <c r="C62" i="1"/>
  <c r="C85" i="1"/>
  <c r="C99" i="1"/>
  <c r="C51" i="1"/>
  <c r="C69" i="1"/>
  <c r="C92" i="1"/>
  <c r="C45" i="1"/>
  <c r="C47" i="1"/>
  <c r="C71" i="1"/>
  <c r="C93" i="1"/>
  <c r="C46" i="1"/>
  <c r="C61" i="1"/>
  <c r="C83" i="1"/>
  <c r="C56" i="1"/>
  <c r="C86" i="1"/>
  <c r="C70" i="1"/>
  <c r="C53" i="1"/>
  <c r="C73" i="1"/>
  <c r="C75" i="1"/>
  <c r="C97" i="1"/>
  <c r="C63" i="1"/>
  <c r="C54" i="1"/>
  <c r="C76" i="1"/>
  <c r="C98" i="1"/>
  <c r="C64" i="1"/>
  <c r="C67" i="1"/>
  <c r="C87" i="1"/>
  <c r="C79" i="1"/>
  <c r="C82" i="1"/>
  <c r="C66" i="1"/>
  <c r="C48" i="1"/>
  <c r="C96" i="1"/>
  <c r="C80" i="1"/>
  <c r="B102" i="1"/>
  <c r="C84" i="1"/>
  <c r="C60" i="1"/>
  <c r="C81" i="1"/>
  <c r="C68" i="1"/>
  <c r="C50" i="1"/>
  <c r="C72" i="1"/>
  <c r="C95" i="1"/>
  <c r="C100" i="1"/>
  <c r="C88" i="1" l="1"/>
</calcChain>
</file>

<file path=xl/sharedStrings.xml><?xml version="1.0" encoding="utf-8"?>
<sst xmlns="http://schemas.openxmlformats.org/spreadsheetml/2006/main" count="119" uniqueCount="117">
  <si>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</si>
  <si>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</si>
  <si>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</si>
  <si>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</si>
  <si>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</si>
  <si>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</si>
  <si>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</si>
  <si>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</si>
  <si>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</si>
  <si>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</si>
  <si>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</si>
  <si>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</si>
  <si>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</si>
  <si>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</si>
  <si>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</si>
  <si>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</si>
  <si>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</si>
  <si>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</si>
  <si>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</si>
  <si>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</si>
  <si>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</si>
  <si>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</si>
  <si>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</si>
  <si>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</si>
  <si>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</si>
  <si>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</si>
  <si>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</si>
  <si>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</si>
  <si>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</si>
  <si>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</si>
  <si>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Субсидии бюджетам субъектов Российской Федерации и муниципальных образований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</si>
  <si>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</si>
  <si>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</si>
  <si>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</si>
  <si>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</si>
  <si>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</si>
  <si>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</si>
  <si>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</si>
  <si>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</si>
  <si>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</si>
  <si>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</si>
  <si>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</si>
  <si>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</si>
  <si>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</si>
  <si>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</si>
  <si>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</si>
  <si>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</si>
  <si>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</si>
  <si>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</si>
  <si>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</si>
  <si>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</si>
  <si>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</si>
  <si>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</si>
  <si>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</si>
  <si>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</si>
  <si>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</si>
  <si>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</si>
  <si>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</si>
  <si>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</si>
  <si>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</si>
  <si>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</si>
  <si>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</si>
  <si>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</si>
  <si>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</si>
  <si>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</si>
  <si>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</si>
  <si>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</si>
  <si>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</si>
  <si>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</si>
  <si>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</si>
  <si>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</si>
  <si>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</si>
  <si>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</si>
  <si>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</si>
  <si>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</si>
  <si>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</si>
  <si>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</si>
  <si>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</si>
  <si>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</si>
  <si>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</si>
  <si>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</si>
  <si>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</si>
  <si>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</si>
  <si>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</si>
  <si>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</si>
  <si>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</si>
  <si>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</si>
  <si>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</si>
  <si>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</si>
  <si>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</si>
  <si>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</si>
  <si>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</si>
  <si>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</si>
  <si>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</si>
  <si>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</si>
  <si>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</si>
  <si>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</si>
  <si>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</si>
  <si>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</si>
  <si>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</si>
  <si>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</si>
  <si>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</si>
  <si>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</si>
  <si>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</si>
  <si>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</si>
  <si>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Факт на 01.07 .2022 (отчетный) год</t>
  </si>
  <si>
    <t>План на 2023 год по состоянию на 01.07.2023 (текущий) год</t>
  </si>
  <si>
    <t>Факт на 01.07.2023 (текущий) год</t>
  </si>
  <si>
    <t>Информация об исполнении консолидированного бюджета Пряжинского национального муниципального района за январь-июнь 2023 года</t>
  </si>
  <si>
    <t>Функционирование высшего должностного лица субъекта Российской Федерации и муниципального образования</t>
  </si>
  <si>
    <t>Обеспечение проведения выборов и референдумов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</si>
  <si>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</si>
  <si>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</si>
  <si>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</si>
  <si>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</si>
  <si>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</si>
  <si>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 Дотации на сбалансированность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</si>
</sst>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8" x14ac:knownFonts="1">
    <font>
      <sz val="11"/>
      <color indexed="8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4"/>
  <sheetViews>
    <sheetView tabSelected="1" topLeftCell="A100" workbookViewId="0">
      <selection activeCell="B25" sqref="B25"/>
    </sheetView>
  </sheetViews>
  <sheetFormatPr defaultRowHeight="15" x14ac:dyDescent="0.2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33" customHeight="1" x14ac:dyDescent="0.25">
      <c r="A2" s="19" t="s">
        <v>108</v>
      </c>
      <c r="B2" s="20"/>
      <c r="C2" s="20"/>
      <c r="D2" s="20"/>
      <c r="E2" s="20"/>
      <c r="F2" s="20"/>
      <c r="G2" s="20"/>
      <c r="H2" s="20"/>
      <c r="I2" s="20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25">
      <c r="A5" s="2" t="s">
        <v>1</v>
      </c>
      <c r="B5" s="2" t="s">
        <v>105</v>
      </c>
      <c r="C5" s="11" t="s">
        <v>2</v>
      </c>
      <c r="D5" s="2" t="s">
        <v>106</v>
      </c>
      <c r="E5" s="2" t="s">
        <v>2</v>
      </c>
      <c r="F5" s="2" t="s">
        <v>107</v>
      </c>
      <c r="G5" s="2" t="s">
        <v>2</v>
      </c>
      <c r="H5" s="4" t="s">
        <v>3</v>
      </c>
      <c r="I5" s="4" t="s">
        <v>4</v>
      </c>
    </row>
    <row r="6" spans="1:9" ht="15" customHeight="1" x14ac:dyDescent="0.25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25">
      <c r="A7" s="21" t="s">
        <v>7</v>
      </c>
      <c r="B7" s="22"/>
      <c r="C7" s="22"/>
      <c r="D7" s="22"/>
      <c r="E7" s="22"/>
      <c r="F7" s="22"/>
      <c r="G7" s="22"/>
      <c r="H7" s="22"/>
      <c r="I7" s="23"/>
    </row>
    <row r="8" spans="1:9" ht="26.25" customHeight="1" x14ac:dyDescent="0.25">
      <c r="A8" s="3" t="s">
        <v>8</v>
      </c>
      <c r="B8" s="15">
        <f>B9+B11+B14+B19+B22+B23+B24+B25+B27+B28+B29+B30</f>
        <v>86234</v>
      </c>
      <c r="C8" s="10">
        <f>B8/B42*100</f>
        <v>25.903174741445863</v>
      </c>
      <c r="D8" s="15">
        <f t="shared" ref="D8:F8" si="0">D9+D11+D14+D19+D22+D23+D24+D25+D27+D28+D29+D30</f>
        <v>208167</v>
      </c>
      <c r="E8" s="10">
        <f>D8/D42*100</f>
        <v>29.736443631792469</v>
      </c>
      <c r="F8" s="15">
        <f t="shared" si="0"/>
        <v>94317</v>
      </c>
      <c r="G8" s="10">
        <f>F8/F42*100</f>
        <v>29.361479576747907</v>
      </c>
      <c r="H8" s="10">
        <f>F8/B8*100-100</f>
        <v>9.3733330240972208</v>
      </c>
      <c r="I8" s="10">
        <f>F8/D8*100</f>
        <v>45.308334174004528</v>
      </c>
    </row>
    <row r="9" spans="1:9" ht="26.25" customHeight="1" x14ac:dyDescent="0.25">
      <c r="A9" s="3" t="s">
        <v>9</v>
      </c>
      <c r="B9" s="15">
        <f>B10</f>
        <v>52628</v>
      </c>
      <c r="C9" s="10">
        <f>B9/B42*100</f>
        <v>15.808524251371997</v>
      </c>
      <c r="D9" s="15">
        <f>D10</f>
        <v>127727</v>
      </c>
      <c r="E9" s="10">
        <f>D9/D42*100</f>
        <v>18.245671675904234</v>
      </c>
      <c r="F9" s="15">
        <f>F10</f>
        <v>57905</v>
      </c>
      <c r="G9" s="10">
        <f>F9/F42*100</f>
        <v>18.026193315007767</v>
      </c>
      <c r="H9" s="10">
        <f t="shared" ref="H9:H42" si="1">F9/B9*100-100</f>
        <v>10.026981834764754</v>
      </c>
      <c r="I9" s="10">
        <f t="shared" ref="I9:I65" si="2">F9/D9*100</f>
        <v>45.334972245492338</v>
      </c>
    </row>
    <row r="10" spans="1:9" ht="26.25" customHeight="1" x14ac:dyDescent="0.25">
      <c r="A10" s="3" t="s">
        <v>10</v>
      </c>
      <c r="B10" s="15">
        <v>52628</v>
      </c>
      <c r="C10" s="10">
        <f>B10/B42*100</f>
        <v>15.808524251371997</v>
      </c>
      <c r="D10" s="15">
        <v>127727</v>
      </c>
      <c r="E10" s="10">
        <f>D10/D42*100</f>
        <v>18.245671675904234</v>
      </c>
      <c r="F10" s="15">
        <v>57905</v>
      </c>
      <c r="G10" s="10">
        <f>F10/F42*100</f>
        <v>18.026193315007767</v>
      </c>
      <c r="H10" s="10">
        <f t="shared" si="1"/>
        <v>10.026981834764754</v>
      </c>
      <c r="I10" s="10">
        <f t="shared" si="2"/>
        <v>45.334972245492338</v>
      </c>
    </row>
    <row r="11" spans="1:9" ht="64.5" customHeight="1" x14ac:dyDescent="0.25">
      <c r="A11" s="3" t="s">
        <v>11</v>
      </c>
      <c r="B11" s="15">
        <f>B12</f>
        <v>13242</v>
      </c>
      <c r="C11" s="10">
        <f>B11/B42*100</f>
        <v>3.9776635657191606</v>
      </c>
      <c r="D11" s="15">
        <f>D12</f>
        <v>24573</v>
      </c>
      <c r="E11" s="10">
        <f>D11/D42*100</f>
        <v>3.5102279869721733</v>
      </c>
      <c r="F11" s="15">
        <f>F12</f>
        <v>13391</v>
      </c>
      <c r="G11" s="10">
        <f>F11/F42*100</f>
        <v>4.1687031289399705</v>
      </c>
      <c r="H11" s="10">
        <f t="shared" si="1"/>
        <v>1.1252076725570106</v>
      </c>
      <c r="I11" s="10">
        <f t="shared" si="2"/>
        <v>54.494770683270254</v>
      </c>
    </row>
    <row r="12" spans="1:9" ht="26.25" customHeight="1" x14ac:dyDescent="0.25">
      <c r="A12" s="3" t="s">
        <v>12</v>
      </c>
      <c r="B12" s="15">
        <f>B13</f>
        <v>13242</v>
      </c>
      <c r="C12" s="10">
        <f>B12/B42*100</f>
        <v>3.9776635657191606</v>
      </c>
      <c r="D12" s="15">
        <f>D13</f>
        <v>24573</v>
      </c>
      <c r="E12" s="10">
        <f>D12/D42*100</f>
        <v>3.5102279869721733</v>
      </c>
      <c r="F12" s="15">
        <f>F13</f>
        <v>13391</v>
      </c>
      <c r="G12" s="10">
        <f>F12/F42*100</f>
        <v>4.1687031289399705</v>
      </c>
      <c r="H12" s="10">
        <f t="shared" si="1"/>
        <v>1.1252076725570106</v>
      </c>
      <c r="I12" s="10">
        <f t="shared" si="2"/>
        <v>54.494770683270254</v>
      </c>
    </row>
    <row r="13" spans="1:9" ht="26.25" customHeight="1" x14ac:dyDescent="0.25">
      <c r="A13" s="3" t="s">
        <v>13</v>
      </c>
      <c r="B13" s="15">
        <v>13242</v>
      </c>
      <c r="C13" s="10">
        <f>B13/B42*100</f>
        <v>3.9776635657191606</v>
      </c>
      <c r="D13" s="15">
        <v>24573</v>
      </c>
      <c r="E13" s="10">
        <f>D13/D42*100</f>
        <v>3.5102279869721733</v>
      </c>
      <c r="F13" s="15">
        <v>13391</v>
      </c>
      <c r="G13" s="10">
        <f>F13/F42*100</f>
        <v>4.1687031289399705</v>
      </c>
      <c r="H13" s="10">
        <f t="shared" si="1"/>
        <v>1.1252076725570106</v>
      </c>
      <c r="I13" s="10">
        <f t="shared" si="2"/>
        <v>54.494770683270254</v>
      </c>
    </row>
    <row r="14" spans="1:9" ht="26.25" customHeight="1" x14ac:dyDescent="0.25">
      <c r="A14" s="3" t="s">
        <v>14</v>
      </c>
      <c r="B14" s="15">
        <f>SUM(B15:B18)</f>
        <v>1094</v>
      </c>
      <c r="C14" s="10">
        <f>B14/B42*100</f>
        <v>0.32861833113553551</v>
      </c>
      <c r="D14" s="15">
        <f>SUM(D15:D18)</f>
        <v>4233</v>
      </c>
      <c r="E14" s="10">
        <f>D14/D42*100</f>
        <v>0.60467973258670937</v>
      </c>
      <c r="F14" s="15">
        <f>SUM(F15:F18)</f>
        <v>1172</v>
      </c>
      <c r="G14" s="10">
        <f>F14/F42*100</f>
        <v>0.36485102435349459</v>
      </c>
      <c r="H14" s="10">
        <f t="shared" si="1"/>
        <v>7.1297989031078544</v>
      </c>
      <c r="I14" s="10">
        <f t="shared" si="2"/>
        <v>27.687219466099695</v>
      </c>
    </row>
    <row r="15" spans="1:9" ht="39" customHeight="1" x14ac:dyDescent="0.25">
      <c r="A15" s="3" t="s">
        <v>15</v>
      </c>
      <c r="B15" s="15">
        <v>909</v>
      </c>
      <c r="C15" s="10">
        <f>B15/B42*100</f>
        <v>0.2730475895815373</v>
      </c>
      <c r="D15" s="15">
        <v>1900</v>
      </c>
      <c r="E15" s="10">
        <f>D15/D42*100</f>
        <v>0.27141306211073651</v>
      </c>
      <c r="F15" s="15">
        <v>778</v>
      </c>
      <c r="G15" s="10">
        <f>F15/F42*100</f>
        <v>0.24219632845308767</v>
      </c>
      <c r="H15" s="10">
        <f t="shared" si="1"/>
        <v>-14.411441144114406</v>
      </c>
      <c r="I15" s="10">
        <f t="shared" si="2"/>
        <v>40.94736842105263</v>
      </c>
    </row>
    <row r="16" spans="1:9" ht="39" customHeight="1" x14ac:dyDescent="0.25">
      <c r="A16" s="3" t="s">
        <v>111</v>
      </c>
      <c r="B16" s="15">
        <v>-74</v>
      </c>
      <c r="C16" s="10">
        <f>B16/B42*100</f>
        <v>-2.2228296621599294E-2</v>
      </c>
      <c r="D16" s="15"/>
      <c r="E16" s="10">
        <f>D16/D42*100</f>
        <v>0</v>
      </c>
      <c r="F16" s="15">
        <v>-60</v>
      </c>
      <c r="G16" s="10">
        <f>F16/F42*100</f>
        <v>-1.8678380086356378E-2</v>
      </c>
      <c r="H16" s="10">
        <f t="shared" si="1"/>
        <v>-18.918918918918919</v>
      </c>
      <c r="I16" s="10" t="e">
        <f t="shared" si="2"/>
        <v>#DIV/0!</v>
      </c>
    </row>
    <row r="17" spans="1:9" ht="39" customHeight="1" x14ac:dyDescent="0.25">
      <c r="A17" s="3" t="s">
        <v>112</v>
      </c>
      <c r="B17" s="15">
        <v>-279</v>
      </c>
      <c r="C17" s="10">
        <f>B17/B42*100</f>
        <v>-8.3806685911164913E-2</v>
      </c>
      <c r="D17" s="15">
        <v>1233</v>
      </c>
      <c r="E17" s="10">
        <f>D17/D42*100</f>
        <v>0.17613279241186217</v>
      </c>
      <c r="F17" s="15">
        <v>-182</v>
      </c>
      <c r="G17" s="10">
        <f>F17/F42*100</f>
        <v>-5.6657752928614344E-2</v>
      </c>
      <c r="H17" s="10">
        <f t="shared" si="1"/>
        <v>-34.767025089605724</v>
      </c>
      <c r="I17" s="10">
        <f t="shared" si="2"/>
        <v>-14.760746147607462</v>
      </c>
    </row>
    <row r="18" spans="1:9" ht="39.75" customHeight="1" x14ac:dyDescent="0.25">
      <c r="A18" s="3" t="s">
        <v>113</v>
      </c>
      <c r="B18" s="15">
        <v>538</v>
      </c>
      <c r="C18" s="10">
        <f>B18/B42*100</f>
        <v>0.16160572408676244</v>
      </c>
      <c r="D18" s="15">
        <v>1100</v>
      </c>
      <c r="E18" s="10">
        <f>D18/D42*100</f>
        <v>0.15713387806411064</v>
      </c>
      <c r="F18" s="15">
        <v>636</v>
      </c>
      <c r="G18" s="10">
        <f>F18/F42*100</f>
        <v>0.19799082891537759</v>
      </c>
      <c r="H18" s="10">
        <f t="shared" si="1"/>
        <v>18.215613382899633</v>
      </c>
      <c r="I18" s="10">
        <f t="shared" si="2"/>
        <v>57.818181818181813</v>
      </c>
    </row>
    <row r="19" spans="1:9" ht="15" customHeight="1" x14ac:dyDescent="0.25">
      <c r="A19" s="3" t="s">
        <v>16</v>
      </c>
      <c r="B19" s="15">
        <f>SUM(B20:B21)</f>
        <v>3996</v>
      </c>
      <c r="C19" s="10">
        <f>B19/B42*100</f>
        <v>1.200328017566362</v>
      </c>
      <c r="D19" s="15">
        <f>SUM(D20:D21)</f>
        <v>14627</v>
      </c>
      <c r="E19" s="10">
        <v>51</v>
      </c>
      <c r="F19" s="15">
        <f>SUM(F20:F21)</f>
        <v>1846</v>
      </c>
      <c r="G19" s="10">
        <f>F19/F42*100</f>
        <v>0.57467149399023121</v>
      </c>
      <c r="H19" s="10">
        <f t="shared" si="1"/>
        <v>-53.803803803803802</v>
      </c>
      <c r="I19" s="10">
        <f t="shared" si="2"/>
        <v>12.62049634238053</v>
      </c>
    </row>
    <row r="20" spans="1:9" ht="26.25" customHeight="1" x14ac:dyDescent="0.25">
      <c r="A20" s="3" t="s">
        <v>114</v>
      </c>
      <c r="B20" s="15">
        <v>321</v>
      </c>
      <c r="C20" s="10">
        <f>B20/B42*100</f>
        <v>9.6422746155856401E-2</v>
      </c>
      <c r="D20" s="15">
        <v>2043</v>
      </c>
      <c r="E20" s="10">
        <f>D20/D42*100</f>
        <v>0.2918404662590709</v>
      </c>
      <c r="F20" s="15">
        <v>92</v>
      </c>
      <c r="G20" s="10">
        <f>F20/F42*100</f>
        <v>2.8640182799079775E-2</v>
      </c>
      <c r="H20" s="10">
        <f t="shared" si="1"/>
        <v>-71.339563862928344</v>
      </c>
      <c r="I20" s="10">
        <f t="shared" si="2"/>
        <v>4.5031815956926087</v>
      </c>
    </row>
    <row r="21" spans="1:9" ht="15" customHeight="1" x14ac:dyDescent="0.25">
      <c r="A21" s="3" t="s">
        <v>115</v>
      </c>
      <c r="B21" s="15">
        <v>3675</v>
      </c>
      <c r="C21" s="10">
        <f>B21/B42*100</f>
        <v>1.1039052714105055</v>
      </c>
      <c r="D21" s="15">
        <v>12584</v>
      </c>
      <c r="E21" s="10">
        <f>D21/D42*100</f>
        <v>1.7976115650534257</v>
      </c>
      <c r="F21" s="15">
        <v>1754</v>
      </c>
      <c r="G21" s="10">
        <f>F21/F42*100</f>
        <v>0.54603131119115145</v>
      </c>
      <c r="H21" s="10">
        <f t="shared" si="1"/>
        <v>-52.27210884353741</v>
      </c>
      <c r="I21" s="10">
        <f t="shared" si="2"/>
        <v>13.938334392879847</v>
      </c>
    </row>
    <row r="22" spans="1:9" ht="26.25" customHeight="1" x14ac:dyDescent="0.25">
      <c r="A22" s="3" t="s">
        <v>17</v>
      </c>
      <c r="B22" s="15">
        <v>985</v>
      </c>
      <c r="C22" s="10">
        <f>B22/B42*100</f>
        <v>0.29587665097669336</v>
      </c>
      <c r="D22" s="15">
        <v>2318</v>
      </c>
      <c r="E22" s="10">
        <f>D22/D42*100</f>
        <v>0.33112393577509858</v>
      </c>
      <c r="F22" s="15">
        <v>1151</v>
      </c>
      <c r="G22" s="10">
        <f>F22/F42*100</f>
        <v>0.35831359132326984</v>
      </c>
      <c r="H22" s="10">
        <f t="shared" si="1"/>
        <v>16.852791878172596</v>
      </c>
      <c r="I22" s="10">
        <f t="shared" si="2"/>
        <v>49.654874892148406</v>
      </c>
    </row>
    <row r="23" spans="1:9" ht="64.5" customHeight="1" x14ac:dyDescent="0.25">
      <c r="A23" s="3" t="s">
        <v>18</v>
      </c>
      <c r="B23" s="15">
        <v>0</v>
      </c>
      <c r="C23" s="10">
        <f>B23/B42*100</f>
        <v>0</v>
      </c>
      <c r="D23" s="15">
        <v>0</v>
      </c>
      <c r="E23" s="10">
        <f>D23/D42*100</f>
        <v>0</v>
      </c>
      <c r="F23" s="15">
        <v>0</v>
      </c>
      <c r="G23" s="10">
        <f>F23/F42*100</f>
        <v>0</v>
      </c>
      <c r="H23" s="10" t="e">
        <f t="shared" si="1"/>
        <v>#DIV/0!</v>
      </c>
      <c r="I23" s="10" t="e">
        <f t="shared" si="2"/>
        <v>#DIV/0!</v>
      </c>
    </row>
    <row r="24" spans="1:9" ht="89.25" customHeight="1" x14ac:dyDescent="0.25">
      <c r="A24" s="3" t="s">
        <v>19</v>
      </c>
      <c r="B24" s="15">
        <v>3468</v>
      </c>
      <c r="C24" s="10">
        <f>B24/B42*100</f>
        <v>1.0417261173473831</v>
      </c>
      <c r="D24" s="15">
        <v>9812</v>
      </c>
      <c r="E24" s="10">
        <f>D24/D42*100</f>
        <v>1.4016341923318667</v>
      </c>
      <c r="F24" s="15">
        <v>6424</v>
      </c>
      <c r="G24" s="10">
        <f>F24/F42*100</f>
        <v>1.9998318945792226</v>
      </c>
      <c r="H24" s="10">
        <f t="shared" si="1"/>
        <v>85.236447520184555</v>
      </c>
      <c r="I24" s="10">
        <f t="shared" si="2"/>
        <v>65.470852017937219</v>
      </c>
    </row>
    <row r="25" spans="1:9" ht="45" customHeight="1" x14ac:dyDescent="0.25">
      <c r="A25" s="3" t="s">
        <v>20</v>
      </c>
      <c r="B25" s="15">
        <f>B26</f>
        <v>195</v>
      </c>
      <c r="C25" s="10">
        <f>B25/B42*100</f>
        <v>5.8574565421781931E-2</v>
      </c>
      <c r="D25" s="15">
        <f>D26</f>
        <v>231</v>
      </c>
      <c r="E25" s="10">
        <f>D25/D42*100</f>
        <v>3.2998114393463229E-2</v>
      </c>
      <c r="F25" s="15">
        <f>F26</f>
        <v>106</v>
      </c>
      <c r="G25" s="10">
        <f>F25/F42*100</f>
        <v>3.2998471485896269E-2</v>
      </c>
      <c r="H25" s="10">
        <f t="shared" si="1"/>
        <v>-45.641025641025642</v>
      </c>
      <c r="I25" s="10">
        <f t="shared" si="2"/>
        <v>45.887445887445885</v>
      </c>
    </row>
    <row r="26" spans="1:9" ht="39" customHeight="1" x14ac:dyDescent="0.25">
      <c r="A26" s="3" t="s">
        <v>21</v>
      </c>
      <c r="B26" s="15">
        <v>195</v>
      </c>
      <c r="C26" s="10">
        <f>B26/B42*100</f>
        <v>5.8574565421781931E-2</v>
      </c>
      <c r="D26" s="15">
        <v>231</v>
      </c>
      <c r="E26" s="10">
        <f>D26/D42*100</f>
        <v>3.2998114393463229E-2</v>
      </c>
      <c r="F26" s="15">
        <v>106</v>
      </c>
      <c r="G26" s="10">
        <f>F26/F42*100</f>
        <v>3.2998471485896269E-2</v>
      </c>
      <c r="H26" s="10">
        <f t="shared" si="1"/>
        <v>-45.641025641025642</v>
      </c>
      <c r="I26" s="10">
        <f t="shared" si="2"/>
        <v>45.887445887445885</v>
      </c>
    </row>
    <row r="27" spans="1:9" ht="51.75" customHeight="1" x14ac:dyDescent="0.25">
      <c r="A27" s="3" t="s">
        <v>22</v>
      </c>
      <c r="B27" s="15">
        <v>6919</v>
      </c>
      <c r="C27" s="10">
        <f>B27/B42*100</f>
        <v>2.0783457341195342</v>
      </c>
      <c r="D27" s="15">
        <v>14270</v>
      </c>
      <c r="E27" s="10">
        <f>D27/D42*100</f>
        <v>2.0384549454316896</v>
      </c>
      <c r="F27" s="15">
        <v>7483</v>
      </c>
      <c r="G27" s="10">
        <f>F27/F42*100</f>
        <v>2.3295053031034127</v>
      </c>
      <c r="H27" s="10">
        <f t="shared" si="1"/>
        <v>8.1514669749963815</v>
      </c>
      <c r="I27" s="10">
        <f t="shared" si="2"/>
        <v>52.438682550805879</v>
      </c>
    </row>
    <row r="28" spans="1:9" ht="39" customHeight="1" x14ac:dyDescent="0.25">
      <c r="A28" s="3" t="s">
        <v>23</v>
      </c>
      <c r="B28" s="15">
        <v>2691</v>
      </c>
      <c r="C28" s="10">
        <f>B28/B42*100</f>
        <v>0.80832900282059061</v>
      </c>
      <c r="D28" s="15">
        <v>9270</v>
      </c>
      <c r="E28" s="10">
        <f>D28/D42*100</f>
        <v>1.3242100451402778</v>
      </c>
      <c r="F28" s="15">
        <v>4516</v>
      </c>
      <c r="G28" s="10">
        <f>F28/F42*100</f>
        <v>1.4058594078330899</v>
      </c>
      <c r="H28" s="10">
        <f t="shared" si="1"/>
        <v>67.818654775176526</v>
      </c>
      <c r="I28" s="10">
        <f t="shared" si="2"/>
        <v>48.716289104638619</v>
      </c>
    </row>
    <row r="29" spans="1:9" ht="26.25" customHeight="1" x14ac:dyDescent="0.25">
      <c r="A29" s="3" t="s">
        <v>24</v>
      </c>
      <c r="B29" s="15">
        <v>957</v>
      </c>
      <c r="C29" s="10">
        <f>B29/B42*100</f>
        <v>0.28746594414689902</v>
      </c>
      <c r="D29" s="15">
        <v>986</v>
      </c>
      <c r="E29" s="10">
        <f>D29/D42*100</f>
        <v>0.14084909433746642</v>
      </c>
      <c r="F29" s="15">
        <v>257</v>
      </c>
      <c r="G29" s="10">
        <f>F29/F42*100</f>
        <v>8.0005728036559823E-2</v>
      </c>
      <c r="H29" s="10">
        <f t="shared" si="1"/>
        <v>-73.145245559038671</v>
      </c>
      <c r="I29" s="10">
        <f t="shared" si="2"/>
        <v>26.064908722109532</v>
      </c>
    </row>
    <row r="30" spans="1:9" ht="26.25" customHeight="1" x14ac:dyDescent="0.25">
      <c r="A30" s="3" t="s">
        <v>25</v>
      </c>
      <c r="B30" s="15">
        <v>59</v>
      </c>
      <c r="C30" s="10">
        <f>B30/B42*100</f>
        <v>1.7722560819923763E-2</v>
      </c>
      <c r="D30" s="15">
        <v>120</v>
      </c>
      <c r="E30" s="10">
        <f>D30/D42*100</f>
        <v>1.7141877606993886E-2</v>
      </c>
      <c r="F30" s="15">
        <v>66</v>
      </c>
      <c r="G30" s="10">
        <f>F30/F42*100</f>
        <v>2.0546218094992016E-2</v>
      </c>
      <c r="H30" s="10">
        <f t="shared" si="1"/>
        <v>11.86440677966101</v>
      </c>
      <c r="I30" s="10">
        <f t="shared" si="2"/>
        <v>55.000000000000007</v>
      </c>
    </row>
    <row r="31" spans="1:9" ht="26.25" customHeight="1" x14ac:dyDescent="0.25">
      <c r="A31" s="3" t="s">
        <v>26</v>
      </c>
      <c r="B31" s="15">
        <f>B32+B39+B40+B41</f>
        <v>246675</v>
      </c>
      <c r="C31" s="10">
        <f>B31/B42*100</f>
        <v>74.096825258554148</v>
      </c>
      <c r="D31" s="15">
        <f>D32+D39+D40+D41</f>
        <v>491873</v>
      </c>
      <c r="E31" s="10">
        <f>D31/D42*100</f>
        <v>70.263556368207531</v>
      </c>
      <c r="F31" s="15">
        <f>F32+F39+F40+F41</f>
        <v>226910</v>
      </c>
      <c r="G31" s="10">
        <f>F31/F42*100</f>
        <v>70.638520423252089</v>
      </c>
      <c r="H31" s="10">
        <f t="shared" si="1"/>
        <v>-8.012567143001931</v>
      </c>
      <c r="I31" s="10">
        <f t="shared" si="2"/>
        <v>46.13182671136655</v>
      </c>
    </row>
    <row r="32" spans="1:9" ht="64.5" customHeight="1" x14ac:dyDescent="0.25">
      <c r="A32" s="3" t="s">
        <v>27</v>
      </c>
      <c r="B32" s="15">
        <f>B33+B36+B37+B38</f>
        <v>245751</v>
      </c>
      <c r="C32" s="10">
        <f>B32/B42*100</f>
        <v>73.819271933170924</v>
      </c>
      <c r="D32" s="15">
        <f>D33+D36+D37+D38</f>
        <v>491159</v>
      </c>
      <c r="E32" s="10">
        <f>D32/D42*100</f>
        <v>70.161562196445914</v>
      </c>
      <c r="F32" s="15">
        <f>F33+F36+F37+F38</f>
        <v>226917</v>
      </c>
      <c r="G32" s="10">
        <f>F32/F42*100</f>
        <v>70.640699567595505</v>
      </c>
      <c r="H32" s="10">
        <f t="shared" si="1"/>
        <v>-7.663854877497954</v>
      </c>
      <c r="I32" s="10">
        <f t="shared" si="2"/>
        <v>46.200313951286645</v>
      </c>
    </row>
    <row r="33" spans="1:9" ht="39" customHeight="1" x14ac:dyDescent="0.25">
      <c r="A33" s="3" t="s">
        <v>28</v>
      </c>
      <c r="B33" s="15">
        <f>SUM(B34:B35)</f>
        <v>47272</v>
      </c>
      <c r="C33" s="10">
        <f>B33/B42*100</f>
        <v>14.199676187787052</v>
      </c>
      <c r="D33" s="15">
        <f>SUM(D34:D35)</f>
        <v>69229</v>
      </c>
      <c r="E33" s="10">
        <f>D33/D42*100</f>
        <v>9.8892920404548299</v>
      </c>
      <c r="F33" s="15">
        <f>SUM(F34:F35)</f>
        <v>36894</v>
      </c>
      <c r="G33" s="10">
        <f>F33/F42*100</f>
        <v>11.485335915100537</v>
      </c>
      <c r="H33" s="10">
        <f t="shared" si="1"/>
        <v>-21.95379928921983</v>
      </c>
      <c r="I33" s="10">
        <f t="shared" si="2"/>
        <v>53.292695257767697</v>
      </c>
    </row>
    <row r="34" spans="1:9" ht="39" customHeight="1" x14ac:dyDescent="0.25">
      <c r="A34" s="3" t="s">
        <v>29</v>
      </c>
      <c r="B34" s="15">
        <v>41142</v>
      </c>
      <c r="C34" s="10">
        <f>B34/B42*100</f>
        <v>12.358332156835653</v>
      </c>
      <c r="D34" s="15">
        <v>69229</v>
      </c>
      <c r="E34" s="10">
        <f>D34/D42*100</f>
        <v>9.8892920404548299</v>
      </c>
      <c r="F34" s="15">
        <v>36894</v>
      </c>
      <c r="G34" s="10">
        <f>F34/F42*100</f>
        <v>11.485335915100537</v>
      </c>
      <c r="H34" s="10">
        <f t="shared" si="1"/>
        <v>-10.325215108648095</v>
      </c>
      <c r="I34" s="10">
        <f t="shared" si="2"/>
        <v>53.292695257767697</v>
      </c>
    </row>
    <row r="35" spans="1:9" ht="29.25" customHeight="1" x14ac:dyDescent="0.25">
      <c r="A35" s="3" t="s">
        <v>116</v>
      </c>
      <c r="B35" s="15">
        <v>6130</v>
      </c>
      <c r="C35" s="10">
        <f>B35/B42*100</f>
        <v>1.8413440309514011</v>
      </c>
      <c r="D35" s="15">
        <v>0</v>
      </c>
      <c r="E35" s="10">
        <f>D35/D42*100</f>
        <v>0</v>
      </c>
      <c r="F35" s="15">
        <v>0</v>
      </c>
      <c r="G35" s="10">
        <f>F35/F42*100</f>
        <v>0</v>
      </c>
      <c r="H35" s="10">
        <f t="shared" si="1"/>
        <v>-100</v>
      </c>
      <c r="I35" s="10" t="e">
        <f t="shared" si="2"/>
        <v>#DIV/0!</v>
      </c>
    </row>
    <row r="36" spans="1:9" ht="39" customHeight="1" x14ac:dyDescent="0.25">
      <c r="A36" s="3" t="s">
        <v>30</v>
      </c>
      <c r="B36" s="15">
        <v>64575</v>
      </c>
      <c r="C36" s="10">
        <f>B36/B42*100</f>
        <v>19.397192626213169</v>
      </c>
      <c r="D36" s="15">
        <v>138306</v>
      </c>
      <c r="E36" s="10">
        <f>D36/D42*100</f>
        <v>19.756871035940804</v>
      </c>
      <c r="F36" s="15">
        <v>48409</v>
      </c>
      <c r="G36" s="10">
        <f>F36/F42*100</f>
        <v>15.070028360007099</v>
      </c>
      <c r="H36" s="10">
        <f t="shared" si="1"/>
        <v>-25.034456058846303</v>
      </c>
      <c r="I36" s="10">
        <f t="shared" si="2"/>
        <v>35.001373765418705</v>
      </c>
    </row>
    <row r="37" spans="1:9" ht="39" customHeight="1" x14ac:dyDescent="0.25">
      <c r="A37" s="3" t="s">
        <v>31</v>
      </c>
      <c r="B37" s="15">
        <v>124618</v>
      </c>
      <c r="C37" s="10">
        <f>B37/B42*100</f>
        <v>37.433052275546771</v>
      </c>
      <c r="D37" s="15">
        <v>272420</v>
      </c>
      <c r="E37" s="10">
        <f>D37/D42*100</f>
        <v>38.914919147477292</v>
      </c>
      <c r="F37" s="15">
        <v>135196</v>
      </c>
      <c r="G37" s="10">
        <f>F37/F42*100</f>
        <v>42.087371235917281</v>
      </c>
      <c r="H37" s="10">
        <f t="shared" si="1"/>
        <v>8.4883403681650975</v>
      </c>
      <c r="I37" s="10">
        <f t="shared" si="2"/>
        <v>49.627780632846338</v>
      </c>
    </row>
    <row r="38" spans="1:9" ht="26.25" customHeight="1" x14ac:dyDescent="0.25">
      <c r="A38" s="3" t="s">
        <v>32</v>
      </c>
      <c r="B38" s="15">
        <v>9286</v>
      </c>
      <c r="C38" s="10">
        <f>B38/B42*100</f>
        <v>2.7893508436239332</v>
      </c>
      <c r="D38" s="15">
        <v>11204</v>
      </c>
      <c r="E38" s="10">
        <f>D38/D42*100</f>
        <v>1.6004799725729959</v>
      </c>
      <c r="F38" s="15">
        <v>6418</v>
      </c>
      <c r="G38" s="10">
        <f>F38/F42*100</f>
        <v>1.9979640565705872</v>
      </c>
      <c r="H38" s="10">
        <f t="shared" si="1"/>
        <v>-30.885203532199014</v>
      </c>
      <c r="I38" s="10">
        <f t="shared" si="2"/>
        <v>57.283113173866475</v>
      </c>
    </row>
    <row r="39" spans="1:9" ht="26.25" customHeight="1" x14ac:dyDescent="0.25">
      <c r="A39" s="3" t="s">
        <v>33</v>
      </c>
      <c r="B39" s="15">
        <v>956</v>
      </c>
      <c r="C39" s="10">
        <f>B39/B42*100</f>
        <v>0.28716556176012059</v>
      </c>
      <c r="D39" s="15">
        <v>758</v>
      </c>
      <c r="E39" s="10">
        <f>D39/D42*100</f>
        <v>0.10827952688417805</v>
      </c>
      <c r="F39" s="15">
        <v>47</v>
      </c>
      <c r="G39" s="10">
        <f>F39/F42*100</f>
        <v>1.4631397734312497E-2</v>
      </c>
      <c r="H39" s="10">
        <f t="shared" si="1"/>
        <v>-95.0836820083682</v>
      </c>
      <c r="I39" s="10">
        <f t="shared" si="2"/>
        <v>6.2005277044854878</v>
      </c>
    </row>
    <row r="40" spans="1:9" ht="64.5" customHeight="1" x14ac:dyDescent="0.25">
      <c r="A40" s="3" t="s">
        <v>34</v>
      </c>
      <c r="B40" s="15">
        <v>70</v>
      </c>
      <c r="C40" s="10">
        <f>B40/B42*100</f>
        <v>2.1026767074485822E-2</v>
      </c>
      <c r="D40" s="15">
        <v>3</v>
      </c>
      <c r="E40" s="10">
        <f>D40/D42*100</f>
        <v>4.2854694017484713E-4</v>
      </c>
      <c r="F40" s="15">
        <v>3</v>
      </c>
      <c r="G40" s="10">
        <f>F40/F42*100</f>
        <v>9.3391900431781885E-4</v>
      </c>
      <c r="H40" s="10">
        <f t="shared" si="1"/>
        <v>-95.714285714285708</v>
      </c>
      <c r="I40" s="10">
        <f t="shared" si="2"/>
        <v>100</v>
      </c>
    </row>
    <row r="41" spans="1:9" ht="39" customHeight="1" x14ac:dyDescent="0.25">
      <c r="A41" s="3" t="s">
        <v>35</v>
      </c>
      <c r="B41" s="15">
        <v>-102</v>
      </c>
      <c r="C41" s="10">
        <f>B41/B42*100</f>
        <v>-3.0639003451393622E-2</v>
      </c>
      <c r="D41" s="15">
        <v>-47</v>
      </c>
      <c r="E41" s="10">
        <f>D41/D42*100</f>
        <v>-6.713902062739272E-3</v>
      </c>
      <c r="F41" s="15">
        <v>-57</v>
      </c>
      <c r="G41" s="10">
        <f>F41/F42*100</f>
        <v>-1.774446108203856E-2</v>
      </c>
      <c r="H41" s="10">
        <f t="shared" si="1"/>
        <v>-44.117647058823529</v>
      </c>
      <c r="I41" s="10">
        <f t="shared" si="2"/>
        <v>121.27659574468086</v>
      </c>
    </row>
    <row r="42" spans="1:9" s="14" customFormat="1" ht="15" customHeight="1" x14ac:dyDescent="0.25">
      <c r="A42" s="12" t="s">
        <v>36</v>
      </c>
      <c r="B42" s="16">
        <f>B8+B31</f>
        <v>332909</v>
      </c>
      <c r="C42" s="16">
        <f t="shared" ref="C42:F42" si="3">C8+C31</f>
        <v>100.00000000000001</v>
      </c>
      <c r="D42" s="16">
        <f t="shared" si="3"/>
        <v>700040</v>
      </c>
      <c r="E42" s="16">
        <f t="shared" si="3"/>
        <v>100</v>
      </c>
      <c r="F42" s="16">
        <f t="shared" si="3"/>
        <v>321227</v>
      </c>
      <c r="G42" s="13">
        <v>100</v>
      </c>
      <c r="H42" s="13">
        <f t="shared" si="1"/>
        <v>-3.5090670423449097</v>
      </c>
      <c r="I42" s="10">
        <f t="shared" si="2"/>
        <v>45.886949317181873</v>
      </c>
    </row>
    <row r="43" spans="1:9" ht="26.25" customHeight="1" x14ac:dyDescent="0.25">
      <c r="A43" s="3" t="s">
        <v>37</v>
      </c>
      <c r="B43" s="17">
        <f>SUM(B44:B51)</f>
        <v>36431.1</v>
      </c>
      <c r="C43" s="9">
        <f>B43/B88*100</f>
        <v>11.13018872478407</v>
      </c>
      <c r="D43" s="17">
        <f>SUM(D44:D51)</f>
        <v>83163.200000000012</v>
      </c>
      <c r="E43" s="9">
        <f>D43/D88*100</f>
        <v>11.512126650668989</v>
      </c>
      <c r="F43" s="17">
        <f>SUM(F44:F51)</f>
        <v>34594.1</v>
      </c>
      <c r="G43" s="9">
        <f>F43/F88*100</f>
        <v>10.59707550478711</v>
      </c>
      <c r="H43" s="9">
        <f>F43/B43*100-100</f>
        <v>-5.0423950964972164</v>
      </c>
      <c r="I43" s="10">
        <f t="shared" si="2"/>
        <v>41.597846162725816</v>
      </c>
    </row>
    <row r="44" spans="1:9" ht="52.5" customHeight="1" x14ac:dyDescent="0.25">
      <c r="A44" s="3" t="s">
        <v>109</v>
      </c>
      <c r="B44" s="17">
        <v>2299</v>
      </c>
      <c r="C44" s="9">
        <f>B44/B88*100</f>
        <v>0.70237527492385843</v>
      </c>
      <c r="D44" s="17">
        <v>5722.3</v>
      </c>
      <c r="E44" s="9">
        <f>D44/D88*100</f>
        <v>0.79212731512403511</v>
      </c>
      <c r="F44" s="17">
        <v>2685.9</v>
      </c>
      <c r="G44" s="9">
        <f>F44/F88*100</f>
        <v>0.82276125403776079</v>
      </c>
      <c r="H44" s="9">
        <f>F44/B44*100-100</f>
        <v>16.82905611135277</v>
      </c>
      <c r="I44" s="10">
        <f t="shared" ref="I44" si="4">F44/D44*100</f>
        <v>46.937420268074028</v>
      </c>
    </row>
    <row r="45" spans="1:9" ht="78" customHeight="1" x14ac:dyDescent="0.25">
      <c r="A45" s="3" t="s">
        <v>38</v>
      </c>
      <c r="B45" s="17">
        <v>120.5</v>
      </c>
      <c r="C45" s="9">
        <f>B45/B88*100</f>
        <v>3.6814363039723762E-2</v>
      </c>
      <c r="D45" s="17">
        <v>355.1</v>
      </c>
      <c r="E45" s="9">
        <f>D45/D88*100</f>
        <v>4.9155830627640083E-2</v>
      </c>
      <c r="F45" s="17">
        <v>112.7</v>
      </c>
      <c r="G45" s="9">
        <f>F45/F88*100</f>
        <v>3.452295071672648E-2</v>
      </c>
      <c r="H45" s="9">
        <f>F45/B45*100-100</f>
        <v>-6.473029045643159</v>
      </c>
      <c r="I45" s="10">
        <f t="shared" si="2"/>
        <v>31.737538721486903</v>
      </c>
    </row>
    <row r="46" spans="1:9" ht="111.75" customHeight="1" x14ac:dyDescent="0.25">
      <c r="A46" s="3" t="s">
        <v>39</v>
      </c>
      <c r="B46" s="17">
        <v>13140.9</v>
      </c>
      <c r="C46" s="9">
        <f>B46/B88*100</f>
        <v>4.0147208570017092</v>
      </c>
      <c r="D46" s="17">
        <v>29795.4</v>
      </c>
      <c r="E46" s="9">
        <f>D46/D88*100</f>
        <v>4.1245216442770696</v>
      </c>
      <c r="F46" s="17">
        <v>12258.5</v>
      </c>
      <c r="G46" s="9">
        <f>F46/F88*100</f>
        <v>3.7550984149156301</v>
      </c>
      <c r="H46" s="9">
        <f>F46/B46*100-100</f>
        <v>-6.7149129816070428</v>
      </c>
      <c r="I46" s="10">
        <f t="shared" si="2"/>
        <v>41.142256858441236</v>
      </c>
    </row>
    <row r="47" spans="1:9" ht="15" customHeight="1" x14ac:dyDescent="0.25">
      <c r="A47" s="3" t="s">
        <v>40</v>
      </c>
      <c r="B47" s="17">
        <v>14.6</v>
      </c>
      <c r="C47" s="9">
        <f>B47/B88*100</f>
        <v>4.4604954388379001E-3</v>
      </c>
      <c r="D47" s="17">
        <v>0.3</v>
      </c>
      <c r="E47" s="9">
        <f>D47/D88*100</f>
        <v>4.1528440406341949E-5</v>
      </c>
      <c r="F47" s="17">
        <v>0.3</v>
      </c>
      <c r="G47" s="9">
        <f>F47/F88*100</f>
        <v>9.1897827994835338E-5</v>
      </c>
      <c r="H47" s="9">
        <f t="shared" ref="H47:H50" si="5">F47/B47*100-100</f>
        <v>-97.945205479452056</v>
      </c>
      <c r="I47" s="10">
        <f t="shared" si="2"/>
        <v>100</v>
      </c>
    </row>
    <row r="48" spans="1:9" ht="64.5" customHeight="1" x14ac:dyDescent="0.25">
      <c r="A48" s="3" t="s">
        <v>41</v>
      </c>
      <c r="B48" s="17">
        <v>3191.1</v>
      </c>
      <c r="C48" s="9">
        <f>B48/B88*100</f>
        <v>0.97492376677230286</v>
      </c>
      <c r="D48" s="17">
        <v>7612.8</v>
      </c>
      <c r="E48" s="9">
        <f>D48/D88*100</f>
        <v>1.0538257037513332</v>
      </c>
      <c r="F48" s="17">
        <v>3218.6</v>
      </c>
      <c r="G48" s="9">
        <f>F48/F88*100</f>
        <v>0.98594116394725673</v>
      </c>
      <c r="H48" s="9">
        <f t="shared" si="5"/>
        <v>0.8617718028266097</v>
      </c>
      <c r="I48" s="10">
        <f t="shared" si="2"/>
        <v>42.278793610760822</v>
      </c>
    </row>
    <row r="49" spans="1:9" ht="33.75" customHeight="1" x14ac:dyDescent="0.25">
      <c r="A49" s="3" t="s">
        <v>110</v>
      </c>
      <c r="B49" s="17">
        <v>255.7</v>
      </c>
      <c r="C49" s="9">
        <f>B49/B88*100</f>
        <v>7.8119772856907604E-2</v>
      </c>
      <c r="D49" s="17">
        <v>2274.5</v>
      </c>
      <c r="E49" s="9">
        <f>D49/D88*100</f>
        <v>0.31485479234741587</v>
      </c>
      <c r="F49" s="17">
        <v>0</v>
      </c>
      <c r="G49" s="9">
        <f>F49/F88*100</f>
        <v>0</v>
      </c>
      <c r="H49" s="9">
        <f t="shared" si="5"/>
        <v>-100</v>
      </c>
      <c r="I49" s="10">
        <f t="shared" si="2"/>
        <v>0</v>
      </c>
    </row>
    <row r="50" spans="1:9" ht="15" customHeight="1" x14ac:dyDescent="0.25">
      <c r="A50" s="3" t="s">
        <v>42</v>
      </c>
      <c r="B50" s="17">
        <v>0</v>
      </c>
      <c r="C50" s="9">
        <f>B50/B88*100</f>
        <v>0</v>
      </c>
      <c r="D50" s="17">
        <v>100</v>
      </c>
      <c r="E50" s="9">
        <f>D50/D88*100</f>
        <v>1.3842813468780649E-2</v>
      </c>
      <c r="F50" s="17">
        <v>0</v>
      </c>
      <c r="G50" s="9">
        <f>F50/F88*100</f>
        <v>0</v>
      </c>
      <c r="H50" s="9" t="e">
        <f t="shared" si="5"/>
        <v>#DIV/0!</v>
      </c>
      <c r="I50" s="10">
        <f t="shared" si="2"/>
        <v>0</v>
      </c>
    </row>
    <row r="51" spans="1:9" ht="26.25" customHeight="1" x14ac:dyDescent="0.25">
      <c r="A51" s="3" t="s">
        <v>43</v>
      </c>
      <c r="B51" s="17">
        <v>17409.3</v>
      </c>
      <c r="C51" s="9">
        <f>B51/B88*100</f>
        <v>5.3187741947507288</v>
      </c>
      <c r="D51" s="17">
        <v>37302.800000000003</v>
      </c>
      <c r="E51" s="9">
        <f>D51/D88*100</f>
        <v>5.1637570226323088</v>
      </c>
      <c r="F51" s="17">
        <v>16318.1</v>
      </c>
      <c r="G51" s="9">
        <f>F51/F88*100</f>
        <v>4.9986598233417423</v>
      </c>
      <c r="H51" s="9">
        <f>F51/B51*100-100</f>
        <v>-6.2679142757032196</v>
      </c>
      <c r="I51" s="10">
        <f t="shared" si="2"/>
        <v>43.744973567667842</v>
      </c>
    </row>
    <row r="52" spans="1:9" ht="15" customHeight="1" x14ac:dyDescent="0.25">
      <c r="A52" s="3" t="s">
        <v>44</v>
      </c>
      <c r="B52" s="17">
        <f>B53</f>
        <v>505.2</v>
      </c>
      <c r="C52" s="9">
        <f>B52/B88*100</f>
        <v>0.15434536271924021</v>
      </c>
      <c r="D52" s="17">
        <f>D53</f>
        <v>1583.6</v>
      </c>
      <c r="E52" s="9">
        <f>D52/D88*100</f>
        <v>0.21921479409161035</v>
      </c>
      <c r="F52" s="17">
        <f>F53</f>
        <v>664.4</v>
      </c>
      <c r="G52" s="9">
        <f>F52/F88*100</f>
        <v>0.20352305639922869</v>
      </c>
      <c r="H52" s="9">
        <f>F52/B52*100-100</f>
        <v>31.512272367379268</v>
      </c>
      <c r="I52" s="10">
        <f t="shared" si="2"/>
        <v>41.955039151300831</v>
      </c>
    </row>
    <row r="53" spans="1:9" ht="26.25" customHeight="1" x14ac:dyDescent="0.25">
      <c r="A53" s="3" t="s">
        <v>45</v>
      </c>
      <c r="B53" s="17">
        <v>505.2</v>
      </c>
      <c r="C53" s="9">
        <f>B53/B88*100</f>
        <v>0.15434536271924021</v>
      </c>
      <c r="D53" s="17">
        <v>1583.6</v>
      </c>
      <c r="E53" s="9">
        <f>D53/D88*100</f>
        <v>0.21921479409161035</v>
      </c>
      <c r="F53" s="17">
        <v>664.4</v>
      </c>
      <c r="G53" s="9">
        <f>F53/F88*100</f>
        <v>0.20352305639922869</v>
      </c>
      <c r="H53" s="9">
        <f t="shared" ref="H53:H101" si="6">F53/B53*100-100</f>
        <v>31.512272367379268</v>
      </c>
      <c r="I53" s="10">
        <f t="shared" si="2"/>
        <v>41.955039151300831</v>
      </c>
    </row>
    <row r="54" spans="1:9" ht="51.75" customHeight="1" x14ac:dyDescent="0.25">
      <c r="A54" s="3" t="s">
        <v>46</v>
      </c>
      <c r="B54" s="17">
        <f>B55</f>
        <v>873.9</v>
      </c>
      <c r="C54" s="9">
        <f>B54/B88*100</f>
        <v>0.26698814821920824</v>
      </c>
      <c r="D54" s="17">
        <f>D55</f>
        <v>1785</v>
      </c>
      <c r="E54" s="9">
        <f>D54/D88*100</f>
        <v>0.2470942204177346</v>
      </c>
      <c r="F54" s="17">
        <f>F55</f>
        <v>385</v>
      </c>
      <c r="G54" s="9">
        <f>F54/F88*100</f>
        <v>0.11793554592670537</v>
      </c>
      <c r="H54" s="9">
        <f t="shared" si="6"/>
        <v>-55.944616088797346</v>
      </c>
      <c r="I54" s="10">
        <f t="shared" si="2"/>
        <v>21.568627450980394</v>
      </c>
    </row>
    <row r="55" spans="1:9" ht="66" customHeight="1" x14ac:dyDescent="0.25">
      <c r="A55" s="3" t="s">
        <v>104</v>
      </c>
      <c r="B55" s="17">
        <v>873.9</v>
      </c>
      <c r="C55" s="9">
        <f>B55/B88*100</f>
        <v>0.26698814821920824</v>
      </c>
      <c r="D55" s="17">
        <v>1785</v>
      </c>
      <c r="E55" s="9">
        <f>D55/D88*100</f>
        <v>0.2470942204177346</v>
      </c>
      <c r="F55" s="17">
        <v>385</v>
      </c>
      <c r="G55" s="9">
        <f>F55/F88*100</f>
        <v>0.11793554592670537</v>
      </c>
      <c r="H55" s="9">
        <f t="shared" si="6"/>
        <v>-55.944616088797346</v>
      </c>
      <c r="I55" s="10">
        <f t="shared" si="2"/>
        <v>21.568627450980394</v>
      </c>
    </row>
    <row r="56" spans="1:9" ht="26.25" customHeight="1" x14ac:dyDescent="0.25">
      <c r="A56" s="3" t="s">
        <v>47</v>
      </c>
      <c r="B56" s="17">
        <f>SUM(B57:B60)</f>
        <v>15330.400000000001</v>
      </c>
      <c r="C56" s="9">
        <f>B56/B88*100</f>
        <v>4.6836424161342842</v>
      </c>
      <c r="D56" s="17">
        <f>SUM(D57:D60)</f>
        <v>40231.599999999999</v>
      </c>
      <c r="E56" s="9">
        <f>D56/D88*100</f>
        <v>5.5691853435059553</v>
      </c>
      <c r="F56" s="17">
        <f>SUM(F57:F60)</f>
        <v>10233.9</v>
      </c>
      <c r="G56" s="9">
        <f>F56/F88*100</f>
        <v>3.1349106063878183</v>
      </c>
      <c r="H56" s="9">
        <f t="shared" si="6"/>
        <v>-33.244403277148677</v>
      </c>
      <c r="I56" s="10">
        <f t="shared" si="2"/>
        <v>25.437467065689656</v>
      </c>
    </row>
    <row r="57" spans="1:9" ht="26.25" customHeight="1" x14ac:dyDescent="0.25">
      <c r="A57" s="3" t="s">
        <v>48</v>
      </c>
      <c r="B57" s="17">
        <v>1264</v>
      </c>
      <c r="C57" s="9">
        <f>B57/B88*100</f>
        <v>0.38616892018432231</v>
      </c>
      <c r="D57" s="17">
        <v>1196</v>
      </c>
      <c r="E57" s="9">
        <f>D57/D88*100</f>
        <v>0.16556004908661656</v>
      </c>
      <c r="F57" s="17">
        <v>61</v>
      </c>
      <c r="G57" s="9">
        <f>F57/F88*100</f>
        <v>1.8685891692283185E-2</v>
      </c>
      <c r="H57" s="9">
        <f t="shared" si="6"/>
        <v>-95.174050632911388</v>
      </c>
      <c r="I57" s="10">
        <f t="shared" si="2"/>
        <v>5.1003344481605355</v>
      </c>
    </row>
    <row r="58" spans="1:9" ht="26.25" customHeight="1" x14ac:dyDescent="0.25">
      <c r="A58" s="18" t="s">
        <v>49</v>
      </c>
      <c r="B58" s="17">
        <v>0</v>
      </c>
      <c r="C58" s="9">
        <f>B58/B88*100</f>
        <v>0</v>
      </c>
      <c r="D58" s="17">
        <v>350</v>
      </c>
      <c r="E58" s="9">
        <f>D58/D88*100</f>
        <v>4.844984714073227E-2</v>
      </c>
      <c r="F58" s="17">
        <v>0</v>
      </c>
      <c r="G58" s="9">
        <f>F58/F88*100</f>
        <v>0</v>
      </c>
      <c r="H58" s="9" t="e">
        <f t="shared" si="6"/>
        <v>#DIV/0!</v>
      </c>
      <c r="I58" s="10">
        <f t="shared" si="2"/>
        <v>0</v>
      </c>
    </row>
    <row r="59" spans="1:9" ht="26.25" customHeight="1" x14ac:dyDescent="0.25">
      <c r="A59" s="3" t="s">
        <v>50</v>
      </c>
      <c r="B59" s="17">
        <v>9488.2000000000007</v>
      </c>
      <c r="C59" s="9">
        <f>B59/B88*100</f>
        <v>2.898772111149436</v>
      </c>
      <c r="D59" s="17">
        <v>37145.599999999999</v>
      </c>
      <c r="E59" s="9">
        <f>D59/D88*100</f>
        <v>5.1419961198593844</v>
      </c>
      <c r="F59" s="17">
        <v>9939.7999999999993</v>
      </c>
      <c r="G59" s="9">
        <f>F59/F88*100</f>
        <v>3.0448201023435475</v>
      </c>
      <c r="H59" s="9">
        <f t="shared" si="6"/>
        <v>4.759596129929804</v>
      </c>
      <c r="I59" s="10">
        <f t="shared" si="2"/>
        <v>26.759023949000689</v>
      </c>
    </row>
    <row r="60" spans="1:9" ht="26.25" customHeight="1" x14ac:dyDescent="0.25">
      <c r="A60" s="3" t="s">
        <v>51</v>
      </c>
      <c r="B60" s="17">
        <v>4578.2</v>
      </c>
      <c r="C60" s="9">
        <f>B60/B88*100</f>
        <v>1.3987013848005256</v>
      </c>
      <c r="D60" s="17">
        <v>1540</v>
      </c>
      <c r="E60" s="9">
        <f>D60/D88*100</f>
        <v>0.21317932741922199</v>
      </c>
      <c r="F60" s="17">
        <v>233.1</v>
      </c>
      <c r="G60" s="9">
        <f>F60/F88*100</f>
        <v>7.1404612351987057E-2</v>
      </c>
      <c r="H60" s="9">
        <f t="shared" si="6"/>
        <v>-94.908479315014631</v>
      </c>
      <c r="I60" s="10">
        <f t="shared" si="2"/>
        <v>15.136363636363637</v>
      </c>
    </row>
    <row r="61" spans="1:9" ht="26.25" customHeight="1" x14ac:dyDescent="0.25">
      <c r="A61" s="3" t="s">
        <v>52</v>
      </c>
      <c r="B61" s="17">
        <f>SUM(B62:B64)</f>
        <v>6413.5</v>
      </c>
      <c r="C61" s="9">
        <f>B61/B88*100</f>
        <v>1.9594101025333475</v>
      </c>
      <c r="D61" s="17">
        <f>SUM(D62:D64)</f>
        <v>16563.199999999997</v>
      </c>
      <c r="E61" s="9">
        <f>D61/D88*100</f>
        <v>2.2928128804610761</v>
      </c>
      <c r="F61" s="17">
        <f>SUM(F62:F64)</f>
        <v>6397.7</v>
      </c>
      <c r="G61" s="9">
        <f>F61/F88*100</f>
        <v>1.959782447208527</v>
      </c>
      <c r="H61" s="9">
        <f t="shared" si="6"/>
        <v>-0.24635534419583394</v>
      </c>
      <c r="I61" s="10">
        <f t="shared" si="2"/>
        <v>38.625990146831533</v>
      </c>
    </row>
    <row r="62" spans="1:9" ht="15" customHeight="1" x14ac:dyDescent="0.25">
      <c r="A62" s="3" t="s">
        <v>53</v>
      </c>
      <c r="B62" s="17">
        <v>1956.2</v>
      </c>
      <c r="C62" s="9">
        <f>B62/B88*100</f>
        <v>0.59764528612703427</v>
      </c>
      <c r="D62" s="17">
        <v>3792.1</v>
      </c>
      <c r="E62" s="9">
        <f>D62/D88*100</f>
        <v>0.52493332954963101</v>
      </c>
      <c r="F62" s="17">
        <v>1168</v>
      </c>
      <c r="G62" s="9">
        <f>F62/F88*100</f>
        <v>0.35778887699322559</v>
      </c>
      <c r="H62" s="9">
        <f t="shared" si="6"/>
        <v>-40.29240363970964</v>
      </c>
      <c r="I62" s="10">
        <f t="shared" si="2"/>
        <v>30.800875504337967</v>
      </c>
    </row>
    <row r="63" spans="1:9" ht="15" customHeight="1" x14ac:dyDescent="0.25">
      <c r="A63" s="3" t="s">
        <v>54</v>
      </c>
      <c r="B63" s="17">
        <v>0</v>
      </c>
      <c r="C63" s="9">
        <f>B63/B88*100</f>
        <v>0</v>
      </c>
      <c r="D63" s="17">
        <v>2210.6999999999998</v>
      </c>
      <c r="E63" s="9">
        <f>D63/D88*100</f>
        <v>0.30602307735433376</v>
      </c>
      <c r="F63" s="17">
        <v>75</v>
      </c>
      <c r="G63" s="9">
        <f>F63/F88*100</f>
        <v>2.2974456998708835E-2</v>
      </c>
      <c r="H63" s="9" t="e">
        <f t="shared" si="6"/>
        <v>#DIV/0!</v>
      </c>
      <c r="I63" s="10">
        <f t="shared" si="2"/>
        <v>3.3925905821685443</v>
      </c>
    </row>
    <row r="64" spans="1:9" ht="15" customHeight="1" x14ac:dyDescent="0.25">
      <c r="A64" s="3" t="s">
        <v>55</v>
      </c>
      <c r="B64" s="17">
        <v>4457.3</v>
      </c>
      <c r="C64" s="9">
        <f>B64/B88*100</f>
        <v>1.3617648164063132</v>
      </c>
      <c r="D64" s="17">
        <v>10560.4</v>
      </c>
      <c r="E64" s="9">
        <f>D64/D88*100</f>
        <v>1.4618564735571116</v>
      </c>
      <c r="F64" s="17">
        <v>5154.7</v>
      </c>
      <c r="G64" s="9">
        <f>F64/F88*100</f>
        <v>1.5790191132165923</v>
      </c>
      <c r="H64" s="9">
        <f t="shared" si="6"/>
        <v>15.646243241424159</v>
      </c>
      <c r="I64" s="10">
        <f t="shared" si="2"/>
        <v>48.811598045528577</v>
      </c>
    </row>
    <row r="65" spans="1:9" ht="15" customHeight="1" x14ac:dyDescent="0.25">
      <c r="A65" s="3" t="s">
        <v>56</v>
      </c>
      <c r="B65" s="17">
        <f>SUM(B66:B71)</f>
        <v>235457.99999999997</v>
      </c>
      <c r="C65" s="9">
        <f>B65/B88*100</f>
        <v>71.935570893006457</v>
      </c>
      <c r="D65" s="17">
        <f>SUM(D66:D71)</f>
        <v>498143.39999999997</v>
      </c>
      <c r="E65" s="9">
        <f>D65/D88*100</f>
        <v>68.957061669041849</v>
      </c>
      <c r="F65" s="17">
        <f>SUM(F66:F71)</f>
        <v>232946.7</v>
      </c>
      <c r="G65" s="9">
        <f>F65/F88*100</f>
        <v>71.357652561881707</v>
      </c>
      <c r="H65" s="9">
        <f t="shared" si="6"/>
        <v>-1.0665596412098921</v>
      </c>
      <c r="I65" s="10">
        <f t="shared" si="2"/>
        <v>46.762980298444191</v>
      </c>
    </row>
    <row r="66" spans="1:9" ht="15" customHeight="1" x14ac:dyDescent="0.25">
      <c r="A66" s="3" t="s">
        <v>57</v>
      </c>
      <c r="B66" s="17">
        <v>66236.800000000003</v>
      </c>
      <c r="C66" s="9">
        <f>B66/B88*100</f>
        <v>20.236229060494399</v>
      </c>
      <c r="D66" s="17">
        <v>148371.79999999999</v>
      </c>
      <c r="E66" s="9">
        <f>D66/D88*100</f>
        <v>20.538831514272285</v>
      </c>
      <c r="F66" s="17">
        <v>69591.100000000006</v>
      </c>
      <c r="G66" s="9">
        <f>F66/F88*100</f>
        <v>21.317569792571287</v>
      </c>
      <c r="H66" s="9">
        <f t="shared" si="6"/>
        <v>5.0641033383255234</v>
      </c>
      <c r="I66" s="10">
        <f t="shared" ref="I66:I101" si="7">F66/D66*100</f>
        <v>46.903185106603821</v>
      </c>
    </row>
    <row r="67" spans="1:9" ht="15" customHeight="1" x14ac:dyDescent="0.25">
      <c r="A67" s="3" t="s">
        <v>58</v>
      </c>
      <c r="B67" s="17">
        <v>149201.79999999999</v>
      </c>
      <c r="C67" s="9">
        <f>B67/B88*100</f>
        <v>45.583147148383873</v>
      </c>
      <c r="D67" s="17">
        <v>315531.59999999998</v>
      </c>
      <c r="E67" s="9">
        <f>D67/D88*100</f>
        <v>43.67845082305908</v>
      </c>
      <c r="F67" s="17">
        <v>144533.70000000001</v>
      </c>
      <c r="G67" s="9">
        <f>F67/F88*100</f>
        <v>44.274443673523777</v>
      </c>
      <c r="H67" s="9">
        <f t="shared" si="6"/>
        <v>-3.1287156053076899</v>
      </c>
      <c r="I67" s="10">
        <f t="shared" si="7"/>
        <v>45.80641051482641</v>
      </c>
    </row>
    <row r="68" spans="1:9" ht="26.25" customHeight="1" x14ac:dyDescent="0.25">
      <c r="A68" s="3" t="s">
        <v>59</v>
      </c>
      <c r="B68" s="17">
        <v>18739.3</v>
      </c>
      <c r="C68" s="9">
        <f>B68/B88*100</f>
        <v>5.725106998425689</v>
      </c>
      <c r="D68" s="17">
        <v>32405</v>
      </c>
      <c r="E68" s="9">
        <f>D68/D88*100</f>
        <v>4.4857637045583694</v>
      </c>
      <c r="F68" s="17">
        <v>17799.400000000001</v>
      </c>
      <c r="G68" s="9">
        <f>F68/F88*100</f>
        <v>5.4524206653709077</v>
      </c>
      <c r="H68" s="9">
        <f t="shared" si="6"/>
        <v>-5.0156622712694627</v>
      </c>
      <c r="I68" s="10">
        <f t="shared" si="7"/>
        <v>54.927943218639108</v>
      </c>
    </row>
    <row r="69" spans="1:9" ht="36.75" customHeight="1" x14ac:dyDescent="0.25">
      <c r="A69" s="3" t="s">
        <v>60</v>
      </c>
      <c r="B69" s="17">
        <v>17.5</v>
      </c>
      <c r="C69" s="9">
        <f>B69/B88*100</f>
        <v>5.3464842588810445E-3</v>
      </c>
      <c r="D69" s="17">
        <v>310</v>
      </c>
      <c r="E69" s="9">
        <f>D69/D88*100</f>
        <v>4.2912721753220008E-2</v>
      </c>
      <c r="F69" s="17">
        <v>83.9</v>
      </c>
      <c r="G69" s="9">
        <f>F69/F88*100</f>
        <v>2.5700759229222287E-2</v>
      </c>
      <c r="H69" s="9">
        <f t="shared" si="6"/>
        <v>379.42857142857144</v>
      </c>
      <c r="I69" s="10">
        <f t="shared" si="7"/>
        <v>27.064516129032263</v>
      </c>
    </row>
    <row r="70" spans="1:9" ht="15" customHeight="1" x14ac:dyDescent="0.25">
      <c r="A70" s="3" t="s">
        <v>61</v>
      </c>
      <c r="B70" s="17">
        <v>1262.5999999999999</v>
      </c>
      <c r="C70" s="9">
        <f>B70/B88*100</f>
        <v>0.38574120144361179</v>
      </c>
      <c r="D70" s="17">
        <v>190</v>
      </c>
      <c r="E70" s="9">
        <f>D70/D88*100</f>
        <v>2.6301345590683235E-2</v>
      </c>
      <c r="F70" s="17">
        <v>68.7</v>
      </c>
      <c r="G70" s="9">
        <f>F70/F88*100</f>
        <v>2.1044602610817295E-2</v>
      </c>
      <c r="H70" s="9">
        <f t="shared" si="6"/>
        <v>-94.558846824013941</v>
      </c>
      <c r="I70" s="10">
        <f t="shared" si="7"/>
        <v>36.157894736842103</v>
      </c>
    </row>
    <row r="71" spans="1:9" ht="26.25" customHeight="1" x14ac:dyDescent="0.25">
      <c r="A71" s="3" t="s">
        <v>62</v>
      </c>
      <c r="B71" s="17">
        <v>0</v>
      </c>
      <c r="C71" s="9">
        <f>B71/B88*100</f>
        <v>0</v>
      </c>
      <c r="D71" s="17">
        <v>1335</v>
      </c>
      <c r="E71" s="9">
        <f>D71/D88*100</f>
        <v>0.18480155980822166</v>
      </c>
      <c r="F71" s="17">
        <v>869.9</v>
      </c>
      <c r="G71" s="9">
        <f>F71/F88*100</f>
        <v>0.26647306857569086</v>
      </c>
      <c r="H71" s="9" t="e">
        <f t="shared" si="6"/>
        <v>#DIV/0!</v>
      </c>
      <c r="I71" s="10">
        <f t="shared" si="7"/>
        <v>65.161048689138582</v>
      </c>
    </row>
    <row r="72" spans="1:9" ht="26.25" customHeight="1" x14ac:dyDescent="0.25">
      <c r="A72" s="3" t="s">
        <v>63</v>
      </c>
      <c r="B72" s="17">
        <f>B73</f>
        <v>15726.5</v>
      </c>
      <c r="C72" s="9">
        <f>B72/B88*100</f>
        <v>4.8046562684167284</v>
      </c>
      <c r="D72" s="17">
        <f>D73</f>
        <v>32704.2</v>
      </c>
      <c r="E72" s="9">
        <f>D72/D88*100</f>
        <v>4.5271814024569608</v>
      </c>
      <c r="F72" s="17">
        <f>F73</f>
        <v>17347.599999999999</v>
      </c>
      <c r="G72" s="9">
        <f>F72/F88*100</f>
        <v>5.3140225364106852</v>
      </c>
      <c r="H72" s="9">
        <f t="shared" si="6"/>
        <v>10.308078720630775</v>
      </c>
      <c r="I72" s="10">
        <f t="shared" si="7"/>
        <v>53.043951541392232</v>
      </c>
    </row>
    <row r="73" spans="1:9" ht="15" customHeight="1" x14ac:dyDescent="0.25">
      <c r="A73" s="3" t="s">
        <v>64</v>
      </c>
      <c r="B73" s="17">
        <v>15726.5</v>
      </c>
      <c r="C73" s="9">
        <f>B73/B88*100</f>
        <v>4.8046562684167284</v>
      </c>
      <c r="D73" s="17">
        <v>32704.2</v>
      </c>
      <c r="E73" s="9">
        <f>D73/D88*100</f>
        <v>4.5271814024569608</v>
      </c>
      <c r="F73" s="17">
        <v>17347.599999999999</v>
      </c>
      <c r="G73" s="9">
        <f>F73/F88*100</f>
        <v>5.3140225364106852</v>
      </c>
      <c r="H73" s="9">
        <f t="shared" si="6"/>
        <v>10.308078720630775</v>
      </c>
      <c r="I73" s="10">
        <f t="shared" si="7"/>
        <v>53.043951541392232</v>
      </c>
    </row>
    <row r="74" spans="1:9" ht="15" customHeight="1" x14ac:dyDescent="0.25">
      <c r="A74" s="3" t="s">
        <v>65</v>
      </c>
      <c r="B74" s="17">
        <f>SUM(B75:B78)</f>
        <v>13625.9</v>
      </c>
      <c r="C74" s="9">
        <f>B74/B88*100</f>
        <v>4.1628948493192697</v>
      </c>
      <c r="D74" s="17">
        <f>SUM(D75:D78)</f>
        <v>36058.899999999994</v>
      </c>
      <c r="E74" s="9">
        <f>D74/D88*100</f>
        <v>4.9915662658941446</v>
      </c>
      <c r="F74" s="17">
        <f>SUM(F75:F78)</f>
        <v>18849.899999999998</v>
      </c>
      <c r="G74" s="9">
        <f>F74/F88*100</f>
        <v>5.7742162263994885</v>
      </c>
      <c r="H74" s="9">
        <f t="shared" si="6"/>
        <v>38.338751935651942</v>
      </c>
      <c r="I74" s="10">
        <f t="shared" si="7"/>
        <v>52.275305125780328</v>
      </c>
    </row>
    <row r="75" spans="1:9" ht="15" customHeight="1" x14ac:dyDescent="0.25">
      <c r="A75" s="3" t="s">
        <v>66</v>
      </c>
      <c r="B75" s="17">
        <v>2156.6</v>
      </c>
      <c r="C75" s="9">
        <f>B75/B88*100</f>
        <v>0.65887016872587778</v>
      </c>
      <c r="D75" s="17">
        <v>4387.8</v>
      </c>
      <c r="E75" s="9">
        <f>D75/D88*100</f>
        <v>0.60739496938315729</v>
      </c>
      <c r="F75" s="17">
        <v>2058.6999999999998</v>
      </c>
      <c r="G75" s="9">
        <f>F75/F88*100</f>
        <v>0.63063352830989161</v>
      </c>
      <c r="H75" s="9">
        <f t="shared" si="6"/>
        <v>-4.539553000092738</v>
      </c>
      <c r="I75" s="10">
        <f t="shared" si="7"/>
        <v>46.918729203701162</v>
      </c>
    </row>
    <row r="76" spans="1:9" ht="26.25" customHeight="1" x14ac:dyDescent="0.25">
      <c r="A76" s="3" t="s">
        <v>67</v>
      </c>
      <c r="B76" s="17">
        <v>5544.5</v>
      </c>
      <c r="C76" s="9">
        <f>B76/B88*100</f>
        <v>1.6939189699066257</v>
      </c>
      <c r="D76" s="17">
        <v>18378.2</v>
      </c>
      <c r="E76" s="9">
        <f>D76/D88*100</f>
        <v>2.5440599449194452</v>
      </c>
      <c r="F76" s="17">
        <v>12425.1</v>
      </c>
      <c r="G76" s="9">
        <f>F76/F88*100</f>
        <v>3.8061323420620954</v>
      </c>
      <c r="H76" s="9">
        <f t="shared" si="6"/>
        <v>124.09775453151775</v>
      </c>
      <c r="I76" s="10">
        <f t="shared" si="7"/>
        <v>67.607817958233113</v>
      </c>
    </row>
    <row r="77" spans="1:9" ht="15" customHeight="1" x14ac:dyDescent="0.25">
      <c r="A77" s="3" t="s">
        <v>68</v>
      </c>
      <c r="B77" s="17">
        <v>5528.7</v>
      </c>
      <c r="C77" s="9">
        <f>B77/B88*100</f>
        <v>1.6890918584043217</v>
      </c>
      <c r="D77" s="17">
        <v>12058.2</v>
      </c>
      <c r="E77" s="9">
        <f>D77/D88*100</f>
        <v>1.6691941336925082</v>
      </c>
      <c r="F77" s="17">
        <v>3788.3</v>
      </c>
      <c r="G77" s="9">
        <f>F77/F88*100</f>
        <v>1.1604551393094491</v>
      </c>
      <c r="H77" s="9">
        <f t="shared" si="6"/>
        <v>-31.479371280771247</v>
      </c>
      <c r="I77" s="10">
        <f t="shared" si="7"/>
        <v>31.416795209898655</v>
      </c>
    </row>
    <row r="78" spans="1:9" ht="26.25" customHeight="1" x14ac:dyDescent="0.25">
      <c r="A78" s="3" t="s">
        <v>69</v>
      </c>
      <c r="B78" s="17">
        <v>396.1</v>
      </c>
      <c r="C78" s="9">
        <f>B78/B88*100</f>
        <v>0.12101385228244468</v>
      </c>
      <c r="D78" s="17">
        <v>1234.7</v>
      </c>
      <c r="E78" s="9">
        <f>D78/D88*100</f>
        <v>0.17091721789903466</v>
      </c>
      <c r="F78" s="17">
        <v>577.79999999999995</v>
      </c>
      <c r="G78" s="9">
        <f>F78/F88*100</f>
        <v>0.17699521671805285</v>
      </c>
      <c r="H78" s="9">
        <f t="shared" si="6"/>
        <v>45.87225448119159</v>
      </c>
      <c r="I78" s="10">
        <f t="shared" si="7"/>
        <v>46.796792743176475</v>
      </c>
    </row>
    <row r="79" spans="1:9" ht="26.25" customHeight="1" x14ac:dyDescent="0.25">
      <c r="A79" s="3" t="s">
        <v>70</v>
      </c>
      <c r="B79" s="17">
        <f>SUM(B80:B81)</f>
        <v>608</v>
      </c>
      <c r="C79" s="9">
        <f>B79/B88*100</f>
        <v>0.18575213882283859</v>
      </c>
      <c r="D79" s="17">
        <f>SUM(D80:D81)</f>
        <v>8248.7999999999993</v>
      </c>
      <c r="E79" s="9">
        <f>D79/D88*100</f>
        <v>1.1418659974127781</v>
      </c>
      <c r="F79" s="17">
        <f>SUM(F80:F81)</f>
        <v>4446.8</v>
      </c>
      <c r="G79" s="9">
        <f>F79/F88*100</f>
        <v>1.3621708717581127</v>
      </c>
      <c r="H79" s="9">
        <f t="shared" si="6"/>
        <v>631.38157894736844</v>
      </c>
      <c r="I79" s="10">
        <f t="shared" si="7"/>
        <v>53.9084472893027</v>
      </c>
    </row>
    <row r="80" spans="1:9" ht="15" customHeight="1" x14ac:dyDescent="0.25">
      <c r="A80" s="3" t="s">
        <v>71</v>
      </c>
      <c r="B80" s="17">
        <v>608</v>
      </c>
      <c r="C80" s="9">
        <f>B80/B88*100</f>
        <v>0.18575213882283859</v>
      </c>
      <c r="D80" s="17">
        <v>1340.4</v>
      </c>
      <c r="E80" s="9">
        <f>D80/D88*100</f>
        <v>0.18554907173553584</v>
      </c>
      <c r="F80" s="17">
        <v>348</v>
      </c>
      <c r="G80" s="9">
        <f>F80/F88*100</f>
        <v>0.106601480474009</v>
      </c>
      <c r="H80" s="9">
        <f t="shared" si="6"/>
        <v>-42.76315789473685</v>
      </c>
      <c r="I80" s="10">
        <f t="shared" si="7"/>
        <v>25.962399283795879</v>
      </c>
    </row>
    <row r="81" spans="1:9" ht="15" customHeight="1" x14ac:dyDescent="0.25">
      <c r="A81" s="3" t="s">
        <v>72</v>
      </c>
      <c r="B81" s="17">
        <v>0</v>
      </c>
      <c r="C81" s="9">
        <f>B81/B88*100</f>
        <v>0</v>
      </c>
      <c r="D81" s="17">
        <v>6908.4</v>
      </c>
      <c r="E81" s="9">
        <f>D81/D88*100</f>
        <v>0.95631692567724225</v>
      </c>
      <c r="F81" s="17">
        <v>4098.8</v>
      </c>
      <c r="G81" s="9">
        <f>F81/F88*100</f>
        <v>1.2555693912841037</v>
      </c>
      <c r="H81" s="9" t="e">
        <f t="shared" si="6"/>
        <v>#DIV/0!</v>
      </c>
      <c r="I81" s="10">
        <f t="shared" si="7"/>
        <v>59.33066990909618</v>
      </c>
    </row>
    <row r="82" spans="1:9" ht="26.25" customHeight="1" x14ac:dyDescent="0.25">
      <c r="A82" s="3" t="s">
        <v>73</v>
      </c>
      <c r="B82" s="17">
        <f>B83</f>
        <v>385.2</v>
      </c>
      <c r="C82" s="9">
        <f>B82/B88*100</f>
        <v>0.11768375637262733</v>
      </c>
      <c r="D82" s="17">
        <f>D83</f>
        <v>1176.9000000000001</v>
      </c>
      <c r="E82" s="9">
        <f>D82/D88*100</f>
        <v>0.16291607171407946</v>
      </c>
      <c r="F82" s="17">
        <f>F83</f>
        <v>575.5</v>
      </c>
      <c r="G82" s="9">
        <f>F82/F88*100</f>
        <v>0.1762906667034258</v>
      </c>
      <c r="H82" s="9">
        <f t="shared" si="6"/>
        <v>49.40290758047766</v>
      </c>
      <c r="I82" s="10">
        <f t="shared" si="7"/>
        <v>48.899651627156082</v>
      </c>
    </row>
    <row r="83" spans="1:9" ht="26.25" customHeight="1" x14ac:dyDescent="0.25">
      <c r="A83" s="3" t="s">
        <v>74</v>
      </c>
      <c r="B83" s="17">
        <v>385.2</v>
      </c>
      <c r="C83" s="9">
        <f>B83/B88*100</f>
        <v>0.11768375637262733</v>
      </c>
      <c r="D83" s="17">
        <v>1176.9000000000001</v>
      </c>
      <c r="E83" s="9">
        <f>D83/D88*100</f>
        <v>0.16291607171407946</v>
      </c>
      <c r="F83" s="17">
        <v>575.5</v>
      </c>
      <c r="G83" s="9">
        <f>F83/F88*100</f>
        <v>0.1762906667034258</v>
      </c>
      <c r="H83" s="9">
        <f t="shared" si="6"/>
        <v>49.40290758047766</v>
      </c>
      <c r="I83" s="10">
        <f t="shared" si="7"/>
        <v>48.899651627156082</v>
      </c>
    </row>
    <row r="84" spans="1:9" ht="39" customHeight="1" x14ac:dyDescent="0.25">
      <c r="A84" s="3" t="s">
        <v>75</v>
      </c>
      <c r="B84" s="17">
        <f>B85</f>
        <v>1960.2</v>
      </c>
      <c r="C84" s="9">
        <f>B84/B88*100</f>
        <v>0.59886733967192141</v>
      </c>
      <c r="D84" s="17">
        <f>D85</f>
        <v>626</v>
      </c>
      <c r="E84" s="9">
        <f>D84/D88*100</f>
        <v>8.6656012314566863E-2</v>
      </c>
      <c r="F84" s="17">
        <f>F85</f>
        <v>7.9</v>
      </c>
      <c r="G84" s="9">
        <f>F84/F88*100</f>
        <v>2.4199761371973307E-3</v>
      </c>
      <c r="H84" s="9">
        <f t="shared" si="6"/>
        <v>-99.596979900010197</v>
      </c>
      <c r="I84" s="10">
        <f t="shared" si="7"/>
        <v>1.2619808306709266</v>
      </c>
    </row>
    <row r="85" spans="1:9" ht="39" customHeight="1" x14ac:dyDescent="0.25">
      <c r="A85" s="3" t="s">
        <v>76</v>
      </c>
      <c r="B85" s="17">
        <v>1960.2</v>
      </c>
      <c r="C85" s="9">
        <f>B85/B88*100</f>
        <v>0.59886733967192141</v>
      </c>
      <c r="D85" s="17">
        <v>626</v>
      </c>
      <c r="E85" s="9">
        <f>D85/D88*100</f>
        <v>8.6656012314566863E-2</v>
      </c>
      <c r="F85" s="17">
        <v>7.9</v>
      </c>
      <c r="G85" s="9">
        <f>F85/F88*100</f>
        <v>2.4199761371973307E-3</v>
      </c>
      <c r="H85" s="9">
        <f t="shared" si="6"/>
        <v>-99.596979900010197</v>
      </c>
      <c r="I85" s="10">
        <f t="shared" si="7"/>
        <v>1.2619808306709266</v>
      </c>
    </row>
    <row r="86" spans="1:9" ht="90" customHeight="1" x14ac:dyDescent="0.25">
      <c r="A86" s="3" t="s">
        <v>77</v>
      </c>
      <c r="B86" s="17">
        <f>SUM(B87:B87)</f>
        <v>0</v>
      </c>
      <c r="C86" s="9">
        <f>B86/B88*100</f>
        <v>0</v>
      </c>
      <c r="D86" s="17">
        <f>SUM(D87:D87)</f>
        <v>2111.6999999999998</v>
      </c>
      <c r="E86" s="9">
        <f>D86/D88*100</f>
        <v>0.29231869202024097</v>
      </c>
      <c r="F86" s="17">
        <f>SUM(F87:F87)</f>
        <v>0</v>
      </c>
      <c r="G86" s="9">
        <f>F86/F88*100</f>
        <v>0</v>
      </c>
      <c r="H86" s="9" t="e">
        <f t="shared" si="6"/>
        <v>#DIV/0!</v>
      </c>
      <c r="I86" s="10">
        <f t="shared" si="7"/>
        <v>0</v>
      </c>
    </row>
    <row r="87" spans="1:9" ht="26.25" customHeight="1" x14ac:dyDescent="0.25">
      <c r="A87" s="3" t="s">
        <v>78</v>
      </c>
      <c r="B87" s="17">
        <v>0</v>
      </c>
      <c r="C87" s="9">
        <f>B87/B88*100</f>
        <v>0</v>
      </c>
      <c r="D87" s="17">
        <v>2111.6999999999998</v>
      </c>
      <c r="E87" s="9">
        <f t="shared" ref="E87:G87" si="8">D87/D88*100</f>
        <v>0.29231869202024097</v>
      </c>
      <c r="F87" s="17">
        <v>0</v>
      </c>
      <c r="G87" s="9">
        <f t="shared" si="8"/>
        <v>0</v>
      </c>
      <c r="H87" s="9" t="e">
        <f t="shared" si="6"/>
        <v>#DIV/0!</v>
      </c>
      <c r="I87" s="10">
        <f t="shared" si="7"/>
        <v>0</v>
      </c>
    </row>
    <row r="88" spans="1:9" s="14" customFormat="1" ht="15" customHeight="1" x14ac:dyDescent="0.25">
      <c r="A88" s="12" t="s">
        <v>79</v>
      </c>
      <c r="B88" s="16">
        <f>B43+B52+B54+B56+B61+B65+B72+B74+B79+B82+B84+B86</f>
        <v>327317.90000000002</v>
      </c>
      <c r="C88" s="13">
        <f>C43+C52+C54+C56+C61+C65+C72+C74+C79+C82+C84+C86</f>
        <v>99.999999999999986</v>
      </c>
      <c r="D88" s="16">
        <f>D43+D52+D54+D56+D61+D65+D72+D74+D79+D82+D84+D86</f>
        <v>722396.5</v>
      </c>
      <c r="E88" s="13"/>
      <c r="F88" s="16">
        <f>F43+F52+F54+F56+F61+F65+F72+F74+F79+F82+F84+F86</f>
        <v>326449.5</v>
      </c>
      <c r="G88" s="13"/>
      <c r="H88" s="9">
        <f t="shared" si="6"/>
        <v>-0.26530782459499846</v>
      </c>
      <c r="I88" s="10">
        <f t="shared" si="7"/>
        <v>45.189795354767085</v>
      </c>
    </row>
    <row r="89" spans="1:9" ht="115.5" customHeight="1" x14ac:dyDescent="0.25">
      <c r="A89" s="3" t="s">
        <v>80</v>
      </c>
      <c r="B89" s="17">
        <v>103102.3</v>
      </c>
      <c r="C89" s="9">
        <f>B89/B88*100</f>
        <v>31.499132800253211</v>
      </c>
      <c r="D89" s="17">
        <v>206790.1</v>
      </c>
      <c r="E89" s="9">
        <f t="shared" ref="E89:G89" si="9">D89/D88*100</f>
        <v>28.625567814904972</v>
      </c>
      <c r="F89" s="17">
        <v>98152.8</v>
      </c>
      <c r="G89" s="9">
        <f t="shared" si="9"/>
        <v>30.066763772038247</v>
      </c>
      <c r="H89" s="9">
        <f t="shared" si="6"/>
        <v>-4.8005718592116722</v>
      </c>
      <c r="I89" s="10">
        <f t="shared" si="7"/>
        <v>47.464941503485903</v>
      </c>
    </row>
    <row r="90" spans="1:9" ht="51.75" customHeight="1" x14ac:dyDescent="0.25">
      <c r="A90" s="3" t="s">
        <v>81</v>
      </c>
      <c r="B90" s="17">
        <v>83831.7</v>
      </c>
      <c r="C90" s="9">
        <f>B90/B88*100</f>
        <v>25.611706539727891</v>
      </c>
      <c r="D90" s="17">
        <v>189613.7</v>
      </c>
      <c r="E90" s="9">
        <f t="shared" ref="E90:G90" si="10">D90/D88*100</f>
        <v>26.247870802253338</v>
      </c>
      <c r="F90" s="17">
        <v>61309.9</v>
      </c>
      <c r="G90" s="9">
        <f t="shared" si="10"/>
        <v>18.780822148601853</v>
      </c>
      <c r="H90" s="9">
        <f t="shared" si="6"/>
        <v>-26.865493602062216</v>
      </c>
      <c r="I90" s="10">
        <f t="shared" si="7"/>
        <v>32.334108769566754</v>
      </c>
    </row>
    <row r="91" spans="1:9" ht="26.25" customHeight="1" x14ac:dyDescent="0.25">
      <c r="A91" s="3" t="s">
        <v>82</v>
      </c>
      <c r="B91" s="17">
        <v>8459.6</v>
      </c>
      <c r="C91" s="9">
        <f>B91/B88*100</f>
        <v>2.5845210420817195</v>
      </c>
      <c r="D91" s="17">
        <v>22093.3</v>
      </c>
      <c r="E91" s="9">
        <f t="shared" ref="E91:G91" si="11">D91/D88*100</f>
        <v>3.0583343080981154</v>
      </c>
      <c r="F91" s="17">
        <v>12479.9</v>
      </c>
      <c r="G91" s="9">
        <f t="shared" si="11"/>
        <v>3.8229190119758187</v>
      </c>
      <c r="H91" s="9">
        <f t="shared" si="6"/>
        <v>47.523523570854422</v>
      </c>
      <c r="I91" s="10">
        <f t="shared" si="7"/>
        <v>56.487260843785222</v>
      </c>
    </row>
    <row r="92" spans="1:9" ht="51.75" customHeight="1" x14ac:dyDescent="0.25">
      <c r="A92" s="3" t="s">
        <v>83</v>
      </c>
      <c r="B92" s="17">
        <v>3655.2</v>
      </c>
      <c r="C92" s="9">
        <f>B92/B88*100</f>
        <v>1.1167125293178282</v>
      </c>
      <c r="D92" s="17">
        <v>3253.3</v>
      </c>
      <c r="E92" s="9">
        <f t="shared" ref="E92:G92" si="12">D92/D88*100</f>
        <v>0.4503482505798409</v>
      </c>
      <c r="F92" s="17">
        <v>1545.3</v>
      </c>
      <c r="G92" s="9">
        <f t="shared" si="12"/>
        <v>0.47336571200139682</v>
      </c>
      <c r="H92" s="9">
        <f t="shared" si="6"/>
        <v>-57.723243598161524</v>
      </c>
      <c r="I92" s="10">
        <f t="shared" si="7"/>
        <v>47.499462084652507</v>
      </c>
    </row>
    <row r="93" spans="1:9" ht="15" customHeight="1" x14ac:dyDescent="0.25">
      <c r="A93" s="3" t="s">
        <v>84</v>
      </c>
      <c r="B93" s="17">
        <v>0</v>
      </c>
      <c r="C93" s="9">
        <f>B93/B88*100</f>
        <v>0</v>
      </c>
      <c r="D93" s="17">
        <v>2124.8000000000002</v>
      </c>
      <c r="E93" s="9">
        <f t="shared" ref="E93:G93" si="13">D93/D88*100</f>
        <v>0.29413210058465128</v>
      </c>
      <c r="F93" s="17">
        <v>0</v>
      </c>
      <c r="G93" s="9">
        <f t="shared" si="13"/>
        <v>0</v>
      </c>
      <c r="H93" s="9" t="e">
        <f t="shared" si="6"/>
        <v>#DIV/0!</v>
      </c>
      <c r="I93" s="10">
        <f t="shared" si="7"/>
        <v>0</v>
      </c>
    </row>
    <row r="94" spans="1:9" ht="51.75" customHeight="1" x14ac:dyDescent="0.25">
      <c r="A94" s="3" t="s">
        <v>85</v>
      </c>
      <c r="B94" s="17">
        <v>118478.5</v>
      </c>
      <c r="C94" s="9">
        <f>B94/B88*100</f>
        <v>36.196767729476448</v>
      </c>
      <c r="D94" s="17">
        <v>291598.7</v>
      </c>
      <c r="E94" s="9">
        <f t="shared" ref="E94:G94" si="14">D94/D88*100</f>
        <v>40.365464118389276</v>
      </c>
      <c r="F94" s="17">
        <v>151170.20000000001</v>
      </c>
      <c r="G94" s="9">
        <f t="shared" si="14"/>
        <v>46.307376791816196</v>
      </c>
      <c r="H94" s="9">
        <f t="shared" si="6"/>
        <v>27.592938803242788</v>
      </c>
      <c r="I94" s="10">
        <f t="shared" si="7"/>
        <v>51.841863492532717</v>
      </c>
    </row>
    <row r="95" spans="1:9" ht="42" customHeight="1" x14ac:dyDescent="0.25">
      <c r="A95" s="3" t="s">
        <v>86</v>
      </c>
      <c r="B95" s="17">
        <v>1961.8</v>
      </c>
      <c r="C95" s="9">
        <f>B95/B88*100</f>
        <v>0.59935616108987622</v>
      </c>
      <c r="D95" s="17">
        <v>626</v>
      </c>
      <c r="E95" s="9">
        <f t="shared" ref="E95:G95" si="15">D95/D88*100</f>
        <v>8.6656012314566863E-2</v>
      </c>
      <c r="F95" s="17">
        <v>7.9</v>
      </c>
      <c r="G95" s="9">
        <f t="shared" si="15"/>
        <v>2.4199761371973307E-3</v>
      </c>
      <c r="H95" s="9">
        <f t="shared" si="6"/>
        <v>-99.597308594148231</v>
      </c>
      <c r="I95" s="10">
        <f t="shared" si="7"/>
        <v>1.2619808306709266</v>
      </c>
    </row>
    <row r="96" spans="1:9" ht="15" customHeight="1" x14ac:dyDescent="0.25">
      <c r="A96" s="3" t="s">
        <v>87</v>
      </c>
      <c r="B96" s="17">
        <f>SUM(B97:B101)</f>
        <v>7928.8</v>
      </c>
      <c r="C96" s="9">
        <f>B96/B88*100</f>
        <v>2.4223545366752015</v>
      </c>
      <c r="D96" s="17">
        <f>SUM(D97:D101)</f>
        <v>6296.6</v>
      </c>
      <c r="E96" s="9">
        <f t="shared" ref="E96:G96" si="16">D96/D88*100</f>
        <v>0.87162659287524225</v>
      </c>
      <c r="F96" s="17">
        <v>1783.5</v>
      </c>
      <c r="G96" s="9">
        <f t="shared" si="16"/>
        <v>0.54633258742929602</v>
      </c>
      <c r="H96" s="9">
        <f t="shared" si="6"/>
        <v>-77.506053879527798</v>
      </c>
      <c r="I96" s="10">
        <f t="shared" si="7"/>
        <v>28.324810215036685</v>
      </c>
    </row>
    <row r="97" spans="1:9" ht="77.25" customHeight="1" x14ac:dyDescent="0.25">
      <c r="A97" s="3" t="s">
        <v>88</v>
      </c>
      <c r="B97" s="17">
        <v>4461.2</v>
      </c>
      <c r="C97" s="9">
        <f>B97/B88*100</f>
        <v>1.3629563186125782</v>
      </c>
      <c r="D97" s="17">
        <v>1450</v>
      </c>
      <c r="E97" s="9">
        <f t="shared" ref="E97:G97" si="17">D97/D88*100</f>
        <v>0.20072079529731943</v>
      </c>
      <c r="F97" s="17">
        <v>0</v>
      </c>
      <c r="G97" s="9">
        <f t="shared" si="17"/>
        <v>0</v>
      </c>
      <c r="H97" s="9">
        <f t="shared" si="6"/>
        <v>-100</v>
      </c>
      <c r="I97" s="10">
        <f t="shared" si="7"/>
        <v>0</v>
      </c>
    </row>
    <row r="98" spans="1:9" ht="15" customHeight="1" x14ac:dyDescent="0.25">
      <c r="A98" s="3" t="s">
        <v>89</v>
      </c>
      <c r="B98" s="17">
        <v>1944</v>
      </c>
      <c r="C98" s="9">
        <f>B98/B88*100</f>
        <v>0.59391802281512862</v>
      </c>
      <c r="D98" s="17">
        <v>670.3</v>
      </c>
      <c r="E98" s="9">
        <f>D98/D88*100</f>
        <v>9.2788378681236683E-2</v>
      </c>
      <c r="F98" s="17">
        <v>618.70000000000005</v>
      </c>
      <c r="G98" s="9">
        <f>F98/F88*100</f>
        <v>0.1895239539346821</v>
      </c>
      <c r="H98" s="9">
        <f t="shared" si="6"/>
        <v>-68.173868312757207</v>
      </c>
      <c r="I98" s="10">
        <f t="shared" si="7"/>
        <v>92.301954348799057</v>
      </c>
    </row>
    <row r="99" spans="1:9" ht="26.25" customHeight="1" x14ac:dyDescent="0.25">
      <c r="A99" s="3" t="s">
        <v>90</v>
      </c>
      <c r="B99" s="17">
        <v>1267.9000000000001</v>
      </c>
      <c r="C99" s="9">
        <f>B99/B88*100</f>
        <v>0.38736042239058727</v>
      </c>
      <c r="D99" s="17">
        <v>1801.8</v>
      </c>
      <c r="E99" s="9">
        <f>D99/D88*100</f>
        <v>0.24941981308048972</v>
      </c>
      <c r="F99" s="17">
        <v>1164.8</v>
      </c>
      <c r="G99" s="9">
        <f>F99/F88*100</f>
        <v>0.356808633494614</v>
      </c>
      <c r="H99" s="9">
        <f t="shared" si="6"/>
        <v>-8.1315561164129804</v>
      </c>
      <c r="I99" s="10">
        <f t="shared" si="7"/>
        <v>64.646464646464636</v>
      </c>
    </row>
    <row r="100" spans="1:9" ht="15" customHeight="1" x14ac:dyDescent="0.25">
      <c r="A100" s="3" t="s">
        <v>91</v>
      </c>
      <c r="B100" s="17">
        <v>0</v>
      </c>
      <c r="C100" s="9">
        <f>B100/B88*100</f>
        <v>0</v>
      </c>
      <c r="D100" s="17">
        <v>100</v>
      </c>
      <c r="E100" s="9">
        <f>D100/D88*100</f>
        <v>1.3842813468780649E-2</v>
      </c>
      <c r="F100" s="17">
        <v>0</v>
      </c>
      <c r="G100" s="9">
        <f>F100/F88*100</f>
        <v>0</v>
      </c>
      <c r="H100" s="9" t="e">
        <f t="shared" si="6"/>
        <v>#DIV/0!</v>
      </c>
      <c r="I100" s="10">
        <f t="shared" si="7"/>
        <v>0</v>
      </c>
    </row>
    <row r="101" spans="1:9" ht="15" customHeight="1" x14ac:dyDescent="0.25">
      <c r="A101" s="3" t="s">
        <v>92</v>
      </c>
      <c r="B101" s="17">
        <v>255.7</v>
      </c>
      <c r="C101" s="9">
        <f>B101/B88*100</f>
        <v>7.8119772856907604E-2</v>
      </c>
      <c r="D101" s="17">
        <v>2274.5</v>
      </c>
      <c r="E101" s="9">
        <f>D101/D88*100</f>
        <v>0.31485479234741587</v>
      </c>
      <c r="F101" s="17">
        <v>0</v>
      </c>
      <c r="G101" s="9">
        <f>F101/F88*100</f>
        <v>0</v>
      </c>
      <c r="H101" s="9">
        <f t="shared" si="6"/>
        <v>-100</v>
      </c>
      <c r="I101" s="10">
        <f t="shared" si="7"/>
        <v>0</v>
      </c>
    </row>
    <row r="102" spans="1:9" ht="26.25" customHeight="1" x14ac:dyDescent="0.25">
      <c r="A102" s="3" t="s">
        <v>93</v>
      </c>
      <c r="B102" s="17">
        <f>B42-B88</f>
        <v>5591.0999999999767</v>
      </c>
      <c r="C102" s="9"/>
      <c r="D102" s="17">
        <f>D42-D88</f>
        <v>-22356.5</v>
      </c>
      <c r="E102" s="9"/>
      <c r="F102" s="17">
        <f>F42-F88</f>
        <v>-5222.5</v>
      </c>
      <c r="G102" s="9"/>
      <c r="H102" s="9"/>
      <c r="I102" s="9"/>
    </row>
    <row r="103" spans="1:9" x14ac:dyDescent="0.25">
      <c r="A103" s="24" t="s">
        <v>94</v>
      </c>
      <c r="B103" s="25"/>
      <c r="C103" s="25"/>
      <c r="D103" s="25"/>
      <c r="E103" s="25"/>
      <c r="F103" s="25"/>
      <c r="G103" s="25"/>
      <c r="H103" s="25"/>
      <c r="I103" s="26"/>
    </row>
    <row r="104" spans="1:9" ht="64.5" customHeight="1" x14ac:dyDescent="0.25">
      <c r="A104" s="3" t="s">
        <v>95</v>
      </c>
      <c r="B104" s="7"/>
      <c r="C104" s="8"/>
      <c r="D104" s="8"/>
      <c r="E104" s="8"/>
      <c r="F104" s="8"/>
      <c r="G104" s="8"/>
      <c r="H104" s="8"/>
      <c r="I104" s="8"/>
    </row>
    <row r="105" spans="1:9" ht="39" customHeight="1" x14ac:dyDescent="0.25">
      <c r="A105" s="3" t="s">
        <v>96</v>
      </c>
      <c r="B105" s="7"/>
      <c r="C105" s="8"/>
      <c r="D105" s="8">
        <v>14255</v>
      </c>
      <c r="E105" s="8"/>
      <c r="F105" s="8"/>
      <c r="G105" s="8"/>
      <c r="H105" s="8"/>
      <c r="I105" s="8"/>
    </row>
    <row r="106" spans="1:9" ht="39" customHeight="1" x14ac:dyDescent="0.25">
      <c r="A106" s="3" t="s">
        <v>97</v>
      </c>
      <c r="B106" s="7">
        <v>-4042</v>
      </c>
      <c r="C106" s="8"/>
      <c r="D106" s="8">
        <v>-8900</v>
      </c>
      <c r="E106" s="8"/>
      <c r="F106" s="8">
        <v>-4318</v>
      </c>
      <c r="G106" s="8"/>
      <c r="H106" s="8"/>
      <c r="I106" s="8"/>
    </row>
    <row r="107" spans="1:9" ht="39" customHeight="1" x14ac:dyDescent="0.25">
      <c r="A107" s="3" t="s">
        <v>98</v>
      </c>
      <c r="B107" s="7"/>
      <c r="C107" s="8"/>
      <c r="D107" s="8"/>
      <c r="E107" s="8"/>
      <c r="F107" s="8"/>
      <c r="G107" s="8"/>
      <c r="H107" s="8"/>
      <c r="I107" s="8"/>
    </row>
    <row r="108" spans="1:9" ht="51.75" customHeight="1" x14ac:dyDescent="0.25">
      <c r="A108" s="3" t="s">
        <v>99</v>
      </c>
      <c r="B108" s="7"/>
      <c r="C108" s="8"/>
      <c r="D108" s="8"/>
      <c r="E108" s="8"/>
      <c r="F108" s="8"/>
      <c r="G108" s="8"/>
      <c r="H108" s="8"/>
      <c r="I108" s="8"/>
    </row>
    <row r="109" spans="1:9" ht="51.75" customHeight="1" x14ac:dyDescent="0.25">
      <c r="A109" s="3" t="s">
        <v>100</v>
      </c>
      <c r="B109" s="7"/>
      <c r="C109" s="8"/>
      <c r="D109" s="8"/>
      <c r="E109" s="8"/>
      <c r="F109" s="8"/>
      <c r="G109" s="8"/>
      <c r="H109" s="8"/>
      <c r="I109" s="8"/>
    </row>
    <row r="110" spans="1:9" ht="39" customHeight="1" x14ac:dyDescent="0.25">
      <c r="A110" s="3" t="s">
        <v>101</v>
      </c>
      <c r="B110" s="7"/>
      <c r="C110" s="8"/>
      <c r="D110" s="8"/>
      <c r="E110" s="8"/>
      <c r="F110" s="8"/>
      <c r="G110" s="8"/>
      <c r="H110" s="8"/>
      <c r="I110" s="8"/>
    </row>
    <row r="111" spans="1:9" ht="39" customHeight="1" x14ac:dyDescent="0.25">
      <c r="A111" s="3" t="s">
        <v>102</v>
      </c>
      <c r="B111" s="7">
        <v>-1549</v>
      </c>
      <c r="C111" s="8"/>
      <c r="D111" s="8">
        <v>17001</v>
      </c>
      <c r="E111" s="8"/>
      <c r="F111" s="8">
        <v>9541</v>
      </c>
      <c r="G111" s="8"/>
      <c r="H111" s="8"/>
      <c r="I111" s="8"/>
    </row>
    <row r="112" spans="1:9" ht="39" customHeight="1" x14ac:dyDescent="0.25">
      <c r="A112" s="3" t="s">
        <v>103</v>
      </c>
      <c r="B112" s="7">
        <f>SUM(B104:B111)</f>
        <v>-5591</v>
      </c>
      <c r="C112" s="7"/>
      <c r="D112" s="7">
        <f t="shared" ref="D112:F112" si="18">SUM(D104:D111)</f>
        <v>22356</v>
      </c>
      <c r="E112" s="7"/>
      <c r="F112" s="7">
        <f t="shared" si="18"/>
        <v>5223</v>
      </c>
      <c r="G112" s="8"/>
      <c r="H112" s="8"/>
      <c r="I112" s="8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6"/>
      <c r="E114" s="1"/>
      <c r="F114" s="1"/>
      <c r="G114" s="1"/>
      <c r="H114" s="1"/>
      <c r="I114" s="1"/>
    </row>
  </sheetData>
  <autoFilter ref="A6:I112" xr:uid="{00000000-0009-0000-0000-000000000000}"/>
  <mergeCells count="3">
    <mergeCell ref="A2:I2"/>
    <mergeCell ref="A7:I7"/>
    <mergeCell ref="A103:I103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2024-03-06T06:01:45Z</dcterms:modified>
</cp:coreProperties>
</file>