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8 ИНФОРМАЦИЯ НА САЙТ\2023 год\Исполнение консолидированного бюджета\"/>
    </mc:Choice>
  </mc:AlternateContent>
  <xr:revisionPtr revIDLastSave="0" documentId="13_ncr:1_{AE888D57-8256-4F64-9273-743A069154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91029"/>
</workbook>
</file>

<file path=xl/calcChain.xml><?xml version="1.0" encoding="utf-8"?>
<calcChain xmlns="http://schemas.openxmlformats.org/spreadsheetml/2006/main">
  <c r="B25" i="1" l="1"/>
  <c r="F113" i="1"/>
  <c r="D113" i="1"/>
  <c r="B113" i="1"/>
  <c r="I41" i="1"/>
  <c r="H41" i="1"/>
  <c r="I37" i="1"/>
  <c r="H37" i="1"/>
  <c r="I36" i="1"/>
  <c r="I34" i="1"/>
  <c r="H34" i="1"/>
  <c r="F33" i="1"/>
  <c r="I33" i="1" s="1"/>
  <c r="D33" i="1"/>
  <c r="B33" i="1"/>
  <c r="B32" i="1" s="1"/>
  <c r="B31" i="1" s="1"/>
  <c r="D32" i="1"/>
  <c r="I30" i="1"/>
  <c r="H30" i="1"/>
  <c r="I29" i="1"/>
  <c r="H29" i="1"/>
  <c r="I28" i="1"/>
  <c r="H28" i="1"/>
  <c r="I27" i="1"/>
  <c r="H27" i="1"/>
  <c r="I26" i="1"/>
  <c r="F25" i="1"/>
  <c r="D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B14" i="1"/>
  <c r="I13" i="1"/>
  <c r="H13" i="1"/>
  <c r="F12" i="1"/>
  <c r="D12" i="1"/>
  <c r="D11" i="1" s="1"/>
  <c r="B12" i="1"/>
  <c r="B11" i="1" s="1"/>
  <c r="F11" i="1"/>
  <c r="I10" i="1"/>
  <c r="H10" i="1"/>
  <c r="F9" i="1"/>
  <c r="D9" i="1"/>
  <c r="B9" i="1"/>
  <c r="D31" i="1" l="1"/>
  <c r="F32" i="1"/>
  <c r="F31" i="1" s="1"/>
  <c r="H31" i="1" s="1"/>
  <c r="H9" i="1"/>
  <c r="H14" i="1"/>
  <c r="I9" i="1"/>
  <c r="I14" i="1"/>
  <c r="H33" i="1"/>
  <c r="B8" i="1"/>
  <c r="I11" i="1"/>
  <c r="F8" i="1"/>
  <c r="I12" i="1"/>
  <c r="I25" i="1"/>
  <c r="D8" i="1"/>
  <c r="H11" i="1"/>
  <c r="H12" i="1"/>
  <c r="F43" i="1"/>
  <c r="D43" i="1"/>
  <c r="B43" i="1"/>
  <c r="H44" i="1"/>
  <c r="I44" i="1"/>
  <c r="B97" i="1"/>
  <c r="F61" i="1"/>
  <c r="F97" i="1"/>
  <c r="H45" i="1"/>
  <c r="H47" i="1"/>
  <c r="H50" i="1"/>
  <c r="H53" i="1"/>
  <c r="D97" i="1"/>
  <c r="I45" i="1"/>
  <c r="I46" i="1"/>
  <c r="I47" i="1"/>
  <c r="I48" i="1"/>
  <c r="I50" i="1"/>
  <c r="I51" i="1"/>
  <c r="I53" i="1"/>
  <c r="I55" i="1"/>
  <c r="I57" i="1"/>
  <c r="I58" i="1"/>
  <c r="I59" i="1"/>
  <c r="I60" i="1"/>
  <c r="I62" i="1"/>
  <c r="I63" i="1"/>
  <c r="I64" i="1"/>
  <c r="I66" i="1"/>
  <c r="I67" i="1"/>
  <c r="I68" i="1"/>
  <c r="I69" i="1"/>
  <c r="I70" i="1"/>
  <c r="I71" i="1"/>
  <c r="I73" i="1"/>
  <c r="I75" i="1"/>
  <c r="I76" i="1"/>
  <c r="I77" i="1"/>
  <c r="I78" i="1"/>
  <c r="I80" i="1"/>
  <c r="I81" i="1"/>
  <c r="I82" i="1"/>
  <c r="I84" i="1"/>
  <c r="I86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7" i="1"/>
  <c r="H58" i="1"/>
  <c r="H59" i="1"/>
  <c r="H60" i="1"/>
  <c r="H62" i="1"/>
  <c r="H63" i="1"/>
  <c r="H64" i="1"/>
  <c r="H66" i="1"/>
  <c r="H67" i="1"/>
  <c r="H68" i="1"/>
  <c r="H69" i="1"/>
  <c r="H70" i="1"/>
  <c r="H71" i="1"/>
  <c r="H73" i="1"/>
  <c r="H75" i="1"/>
  <c r="H76" i="1"/>
  <c r="H77" i="1"/>
  <c r="H78" i="1"/>
  <c r="H80" i="1"/>
  <c r="H81" i="1"/>
  <c r="H82" i="1"/>
  <c r="H84" i="1"/>
  <c r="H86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5" i="1"/>
  <c r="H48" i="1"/>
  <c r="H46" i="1"/>
  <c r="F87" i="1"/>
  <c r="D87" i="1"/>
  <c r="F85" i="1"/>
  <c r="D85" i="1"/>
  <c r="F83" i="1"/>
  <c r="D83" i="1"/>
  <c r="F79" i="1"/>
  <c r="D79" i="1"/>
  <c r="F74" i="1"/>
  <c r="D74" i="1"/>
  <c r="F72" i="1"/>
  <c r="D72" i="1"/>
  <c r="F65" i="1"/>
  <c r="D65" i="1"/>
  <c r="D61" i="1"/>
  <c r="F56" i="1"/>
  <c r="D56" i="1"/>
  <c r="F54" i="1"/>
  <c r="F52" i="1"/>
  <c r="D54" i="1"/>
  <c r="D52" i="1"/>
  <c r="H32" i="1" l="1"/>
  <c r="I31" i="1"/>
  <c r="I32" i="1"/>
  <c r="D42" i="1"/>
  <c r="B42" i="1"/>
  <c r="H8" i="1"/>
  <c r="F42" i="1"/>
  <c r="I8" i="1"/>
  <c r="I52" i="1"/>
  <c r="I72" i="1"/>
  <c r="I79" i="1"/>
  <c r="I85" i="1"/>
  <c r="I54" i="1"/>
  <c r="I65" i="1"/>
  <c r="I74" i="1"/>
  <c r="I61" i="1"/>
  <c r="I87" i="1"/>
  <c r="I83" i="1"/>
  <c r="I56" i="1"/>
  <c r="I97" i="1"/>
  <c r="I43" i="1"/>
  <c r="H97" i="1"/>
  <c r="B87" i="1"/>
  <c r="H87" i="1" s="1"/>
  <c r="B85" i="1"/>
  <c r="H85" i="1" s="1"/>
  <c r="B83" i="1"/>
  <c r="H83" i="1" s="1"/>
  <c r="B79" i="1"/>
  <c r="H79" i="1" s="1"/>
  <c r="B74" i="1"/>
  <c r="H74" i="1" s="1"/>
  <c r="B72" i="1"/>
  <c r="H72" i="1" s="1"/>
  <c r="B65" i="1"/>
  <c r="H65" i="1" s="1"/>
  <c r="B61" i="1"/>
  <c r="H61" i="1" s="1"/>
  <c r="B56" i="1"/>
  <c r="H56" i="1" s="1"/>
  <c r="B54" i="1"/>
  <c r="H54" i="1" s="1"/>
  <c r="B52" i="1"/>
  <c r="H52" i="1" s="1"/>
  <c r="H43" i="1"/>
  <c r="D89" i="1"/>
  <c r="E49" i="1" s="1"/>
  <c r="F89" i="1"/>
  <c r="F103" i="1" l="1"/>
  <c r="G8" i="1"/>
  <c r="E8" i="1"/>
  <c r="E15" i="1"/>
  <c r="D103" i="1"/>
  <c r="C8" i="1"/>
  <c r="I42" i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H42" i="1"/>
  <c r="G40" i="1"/>
  <c r="G38" i="1"/>
  <c r="G35" i="1"/>
  <c r="G33" i="1"/>
  <c r="G32" i="1"/>
  <c r="G31" i="1"/>
  <c r="G42" i="1" s="1"/>
  <c r="G28" i="1"/>
  <c r="G23" i="1"/>
  <c r="G19" i="1"/>
  <c r="G18" i="1"/>
  <c r="G16" i="1"/>
  <c r="G14" i="1"/>
  <c r="G13" i="1"/>
  <c r="G9" i="1"/>
  <c r="G30" i="1"/>
  <c r="G21" i="1"/>
  <c r="G17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40" i="1"/>
  <c r="C38" i="1"/>
  <c r="C35" i="1"/>
  <c r="C33" i="1"/>
  <c r="C32" i="1"/>
  <c r="C31" i="1"/>
  <c r="C30" i="1"/>
  <c r="C21" i="1"/>
  <c r="C19" i="1"/>
  <c r="C17" i="1"/>
  <c r="C14" i="1"/>
  <c r="C9" i="1"/>
  <c r="C28" i="1"/>
  <c r="C23" i="1"/>
  <c r="C18" i="1"/>
  <c r="C16" i="1"/>
  <c r="C13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41" i="1"/>
  <c r="E39" i="1"/>
  <c r="E37" i="1"/>
  <c r="E36" i="1"/>
  <c r="E34" i="1"/>
  <c r="E33" i="1"/>
  <c r="E32" i="1"/>
  <c r="E31" i="1"/>
  <c r="E27" i="1"/>
  <c r="E26" i="1"/>
  <c r="E22" i="1"/>
  <c r="E19" i="1"/>
  <c r="E14" i="1"/>
  <c r="E10" i="1"/>
  <c r="E9" i="1"/>
  <c r="E29" i="1"/>
  <c r="E24" i="1"/>
  <c r="E20" i="1"/>
  <c r="E25" i="1"/>
  <c r="E11" i="1"/>
  <c r="E12" i="1"/>
  <c r="G44" i="1"/>
  <c r="G49" i="1"/>
  <c r="E80" i="1"/>
  <c r="E44" i="1"/>
  <c r="I89" i="1"/>
  <c r="G83" i="1"/>
  <c r="G80" i="1"/>
  <c r="G65" i="1"/>
  <c r="G46" i="1"/>
  <c r="G58" i="1"/>
  <c r="E43" i="1"/>
  <c r="E58" i="1"/>
  <c r="G81" i="1"/>
  <c r="G87" i="1"/>
  <c r="G77" i="1"/>
  <c r="G86" i="1"/>
  <c r="G76" i="1"/>
  <c r="G45" i="1"/>
  <c r="G61" i="1"/>
  <c r="G59" i="1"/>
  <c r="G88" i="1"/>
  <c r="G82" i="1"/>
  <c r="G69" i="1"/>
  <c r="G52" i="1"/>
  <c r="G85" i="1"/>
  <c r="G78" i="1"/>
  <c r="G67" i="1"/>
  <c r="G56" i="1"/>
  <c r="G84" i="1"/>
  <c r="G79" i="1"/>
  <c r="G71" i="1"/>
  <c r="G63" i="1"/>
  <c r="G54" i="1"/>
  <c r="G50" i="1"/>
  <c r="G47" i="1"/>
  <c r="E71" i="1"/>
  <c r="E82" i="1"/>
  <c r="E84" i="1"/>
  <c r="E68" i="1"/>
  <c r="E62" i="1"/>
  <c r="E56" i="1"/>
  <c r="E75" i="1"/>
  <c r="G75" i="1" s="1"/>
  <c r="E93" i="1"/>
  <c r="G93" i="1" s="1"/>
  <c r="E74" i="1"/>
  <c r="G74" i="1" s="1"/>
  <c r="E69" i="1"/>
  <c r="E65" i="1"/>
  <c r="E53" i="1"/>
  <c r="E86" i="1"/>
  <c r="E77" i="1"/>
  <c r="E73" i="1"/>
  <c r="G73" i="1" s="1"/>
  <c r="E70" i="1"/>
  <c r="E64" i="1"/>
  <c r="E55" i="1"/>
  <c r="E46" i="1"/>
  <c r="E100" i="1"/>
  <c r="G100" i="1" s="1"/>
  <c r="E79" i="1"/>
  <c r="E72" i="1"/>
  <c r="E67" i="1"/>
  <c r="E59" i="1"/>
  <c r="E50" i="1"/>
  <c r="E97" i="1"/>
  <c r="G97" i="1" s="1"/>
  <c r="E47" i="1"/>
  <c r="E99" i="1"/>
  <c r="G99" i="1" s="1"/>
  <c r="E96" i="1"/>
  <c r="G96" i="1" s="1"/>
  <c r="E92" i="1"/>
  <c r="G92" i="1" s="1"/>
  <c r="E66" i="1"/>
  <c r="E61" i="1"/>
  <c r="E57" i="1"/>
  <c r="E52" i="1"/>
  <c r="E48" i="1"/>
  <c r="E102" i="1"/>
  <c r="G102" i="1" s="1"/>
  <c r="E95" i="1"/>
  <c r="G95" i="1" s="1"/>
  <c r="E91" i="1"/>
  <c r="G91" i="1" s="1"/>
  <c r="E63" i="1"/>
  <c r="E60" i="1"/>
  <c r="E54" i="1"/>
  <c r="E51" i="1"/>
  <c r="E45" i="1"/>
  <c r="E101" i="1"/>
  <c r="G101" i="1" s="1"/>
  <c r="E98" i="1"/>
  <c r="G98" i="1" s="1"/>
  <c r="E94" i="1"/>
  <c r="G94" i="1" s="1"/>
  <c r="E90" i="1"/>
  <c r="G90" i="1" s="1"/>
  <c r="B89" i="1"/>
  <c r="C49" i="1" s="1"/>
  <c r="G43" i="1"/>
  <c r="E88" i="1"/>
  <c r="E87" i="1"/>
  <c r="E85" i="1"/>
  <c r="E83" i="1"/>
  <c r="E81" i="1"/>
  <c r="E78" i="1"/>
  <c r="E76" i="1"/>
  <c r="G72" i="1"/>
  <c r="G70" i="1"/>
  <c r="G68" i="1"/>
  <c r="G66" i="1"/>
  <c r="G64" i="1"/>
  <c r="G62" i="1"/>
  <c r="G60" i="1"/>
  <c r="G57" i="1"/>
  <c r="G55" i="1"/>
  <c r="G53" i="1"/>
  <c r="G51" i="1"/>
  <c r="G48" i="1"/>
  <c r="B103" i="1" l="1"/>
  <c r="E42" i="1"/>
  <c r="C42" i="1"/>
  <c r="C80" i="1"/>
  <c r="C44" i="1"/>
  <c r="H89" i="1"/>
  <c r="C102" i="1"/>
  <c r="C58" i="1"/>
  <c r="C91" i="1"/>
  <c r="C57" i="1"/>
  <c r="C90" i="1"/>
  <c r="C92" i="1"/>
  <c r="C43" i="1"/>
  <c r="C59" i="1"/>
  <c r="C55" i="1"/>
  <c r="C74" i="1"/>
  <c r="C52" i="1"/>
  <c r="C65" i="1"/>
  <c r="C77" i="1"/>
  <c r="C78" i="1"/>
  <c r="C95" i="1"/>
  <c r="C62" i="1"/>
  <c r="C86" i="1"/>
  <c r="C100" i="1"/>
  <c r="C51" i="1"/>
  <c r="C69" i="1"/>
  <c r="C93" i="1"/>
  <c r="C45" i="1"/>
  <c r="C47" i="1"/>
  <c r="C71" i="1"/>
  <c r="C94" i="1"/>
  <c r="C46" i="1"/>
  <c r="C61" i="1"/>
  <c r="C84" i="1"/>
  <c r="C56" i="1"/>
  <c r="C87" i="1"/>
  <c r="C70" i="1"/>
  <c r="C53" i="1"/>
  <c r="C73" i="1"/>
  <c r="C75" i="1"/>
  <c r="C98" i="1"/>
  <c r="C63" i="1"/>
  <c r="C54" i="1"/>
  <c r="C76" i="1"/>
  <c r="C99" i="1"/>
  <c r="C64" i="1"/>
  <c r="C67" i="1"/>
  <c r="C88" i="1"/>
  <c r="C79" i="1"/>
  <c r="C83" i="1"/>
  <c r="C66" i="1"/>
  <c r="C48" i="1"/>
  <c r="C97" i="1"/>
  <c r="C81" i="1"/>
  <c r="C85" i="1"/>
  <c r="C60" i="1"/>
  <c r="C82" i="1"/>
  <c r="C68" i="1"/>
  <c r="C50" i="1"/>
  <c r="C72" i="1"/>
  <c r="C96" i="1"/>
  <c r="C101" i="1"/>
  <c r="C89" i="1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<sst xmlns="http://schemas.openxmlformats.org/spreadsheetml/2006/main" count="120" uniqueCount="118">
  <si>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</si>
  <si>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</si>
  <si>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</si>
  <si>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</si>
  <si>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</si>
  <si>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</si>
  <si>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</si>
  <si>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</si>
  <si>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</si>
  <si>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</si>
  <si>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</si>
  <si>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</si>
  <si>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</si>
  <si>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</si>
  <si>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</si>
  <si>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</si>
  <si>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</si>
  <si>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</si>
  <si>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</si>
  <si>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</si>
  <si>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</si>
  <si>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</si>
  <si>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</si>
  <si>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</si>
  <si>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</si>
  <si>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</si>
  <si>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</si>
  <si>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</si>
  <si>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</si>
  <si>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</si>
  <si>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</si>
  <si>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</si>
  <si>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</si>
  <si>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</si>
  <si>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</si>
  <si>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</si>
  <si>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</si>
  <si>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</si>
  <si>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</si>
  <si>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</si>
  <si>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</si>
  <si>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</si>
  <si>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</si>
  <si>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</si>
  <si>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</si>
  <si>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</si>
  <si>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</si>
  <si>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</si>
  <si>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</si>
  <si>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</si>
  <si>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</si>
  <si>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</si>
  <si>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</si>
  <si>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</si>
  <si>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</si>
  <si>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</si>
  <si>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</si>
  <si>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</si>
  <si>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</si>
  <si>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</si>
  <si>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</si>
  <si>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</si>
  <si>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</si>
  <si>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</si>
  <si>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</si>
  <si>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</si>
  <si>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</si>
  <si>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</si>
  <si>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</si>
  <si>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</si>
  <si>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</si>
  <si>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</si>
  <si>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</si>
  <si>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</si>
  <si>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</si>
  <si>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</si>
  <si>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</si>
  <si>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</si>
  <si>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</si>
  <si>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</si>
  <si>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</si>
  <si>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</si>
  <si>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</si>
  <si>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</si>
  <si>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</si>
  <si>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</si>
  <si>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</si>
  <si>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</si>
  <si>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</si>
  <si>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</si>
  <si>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</si>
  <si>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</si>
  <si>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</si>
  <si>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</si>
  <si>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</si>
  <si>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</si>
  <si>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</si>
  <si>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</si>
  <si>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</si>
  <si>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</si>
  <si>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</si>
  <si>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</si>
  <si>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</si>
  <si>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Физическая кукльтура</t>
  </si>
  <si>
    <t>Факт на 01.04 .2022 (отчетный) год</t>
  </si>
  <si>
    <t>План на 2023 год по состоянию на 01.04.2023 (текущий) год</t>
  </si>
  <si>
    <t>Факт на 01.04.2023 (текущий) год</t>
  </si>
  <si>
    <t>Информация об исполнении консолидировапнного бюджета Пряжинского национального муниципального района за январь-март 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</si>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</sst>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workbookViewId="0">
      <selection activeCell="A2" sqref="A2:I2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0.75" customHeight="1" x14ac:dyDescent="0.25">
      <c r="A2" s="26" t="s">
        <v>107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104</v>
      </c>
      <c r="C5" s="11" t="s">
        <v>2</v>
      </c>
      <c r="D5" s="2" t="s">
        <v>105</v>
      </c>
      <c r="E5" s="2" t="s">
        <v>2</v>
      </c>
      <c r="F5" s="2" t="s">
        <v>106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3" t="s">
        <v>8</v>
      </c>
      <c r="B8" s="15">
        <f t="shared" ref="B8" si="0">B9+B11+B14+B19+B22+B23+B24+B25+B27+B28+B29+B30</f>
        <v>41141</v>
      </c>
      <c r="C8" s="15">
        <f>B8/B42*100</f>
        <v>35.575251848328939</v>
      </c>
      <c r="D8" s="15">
        <f>D9+D11+D14+D19+D22+D23+D24+D25+D27+D28+D29+D30</f>
        <v>207757</v>
      </c>
      <c r="E8" s="15">
        <f>D8/D42*100</f>
        <v>30.517987746210533</v>
      </c>
      <c r="F8" s="15">
        <f t="shared" ref="F8" si="1">F9+F11+F14+F19+F22+F23+F24+F25+F27+F28+F29+F30</f>
        <v>38108</v>
      </c>
      <c r="G8" s="10">
        <f>F8/F42*100</f>
        <v>31.196430764193035</v>
      </c>
      <c r="H8" s="10">
        <f>F8/B8*100-100</f>
        <v>-7.3722077732675473</v>
      </c>
      <c r="I8" s="10">
        <f>F8/D8*100</f>
        <v>18.342582921393742</v>
      </c>
    </row>
    <row r="9" spans="1:9" ht="26.25" customHeight="1" x14ac:dyDescent="0.25">
      <c r="A9" s="3" t="s">
        <v>9</v>
      </c>
      <c r="B9" s="15">
        <f>B10</f>
        <v>24124</v>
      </c>
      <c r="C9" s="15">
        <f>B9/B42*100</f>
        <v>20.8603917160275</v>
      </c>
      <c r="D9" s="15">
        <f>D10</f>
        <v>127993</v>
      </c>
      <c r="E9" s="15">
        <f>D9/D42*100</f>
        <v>18.8012380117191</v>
      </c>
      <c r="F9" s="15">
        <f>F10</f>
        <v>20099</v>
      </c>
      <c r="G9" s="10">
        <f>F9/F42*100</f>
        <v>16.453685890876347</v>
      </c>
      <c r="H9" s="10">
        <f t="shared" ref="H9:H42" si="2">F9/B9*100-100</f>
        <v>-16.684629414690761</v>
      </c>
      <c r="I9" s="10">
        <f t="shared" ref="I9:I42" si="3">F9/D9*100</f>
        <v>15.703202518887752</v>
      </c>
    </row>
    <row r="10" spans="1:9" ht="33" customHeight="1" x14ac:dyDescent="0.25">
      <c r="A10" s="3" t="s">
        <v>10</v>
      </c>
      <c r="B10" s="15">
        <v>24124</v>
      </c>
      <c r="C10" s="15">
        <f>B10/B42*100</f>
        <v>20.8603917160275</v>
      </c>
      <c r="D10" s="15">
        <v>127993</v>
      </c>
      <c r="E10" s="15">
        <f>D10/D42*100</f>
        <v>18.8012380117191</v>
      </c>
      <c r="F10" s="15">
        <v>20099</v>
      </c>
      <c r="G10" s="10">
        <f>F10/F42*100</f>
        <v>16.453685890876347</v>
      </c>
      <c r="H10" s="10">
        <f t="shared" si="2"/>
        <v>-16.684629414690761</v>
      </c>
      <c r="I10" s="10">
        <f t="shared" si="3"/>
        <v>15.703202518887752</v>
      </c>
    </row>
    <row r="11" spans="1:9" ht="65.25" customHeight="1" x14ac:dyDescent="0.25">
      <c r="A11" s="3" t="s">
        <v>11</v>
      </c>
      <c r="B11" s="15">
        <f>B12</f>
        <v>6306</v>
      </c>
      <c r="C11" s="15">
        <f>B11/B42*100</f>
        <v>5.45289463444161</v>
      </c>
      <c r="D11" s="15">
        <f>D12</f>
        <v>24573</v>
      </c>
      <c r="E11" s="15">
        <f>D11/D42*100</f>
        <v>3.6095944439303205</v>
      </c>
      <c r="F11" s="15">
        <f>F12</f>
        <v>6607</v>
      </c>
      <c r="G11" s="10">
        <f>F11/F42*100</f>
        <v>5.4087020588596459</v>
      </c>
      <c r="H11" s="10">
        <f t="shared" si="2"/>
        <v>4.7732318426894977</v>
      </c>
      <c r="I11" s="10">
        <f t="shared" si="3"/>
        <v>26.887233955967933</v>
      </c>
    </row>
    <row r="12" spans="1:9" ht="37.5" customHeight="1" x14ac:dyDescent="0.25">
      <c r="A12" s="3" t="s">
        <v>12</v>
      </c>
      <c r="B12" s="15">
        <f>B13</f>
        <v>6306</v>
      </c>
      <c r="C12" s="15">
        <f>B12/B42*100</f>
        <v>5.45289463444161</v>
      </c>
      <c r="D12" s="15">
        <f>D13</f>
        <v>24573</v>
      </c>
      <c r="E12" s="15">
        <f>D12/D42*100</f>
        <v>3.6095944439303205</v>
      </c>
      <c r="F12" s="15">
        <f>F13</f>
        <v>6607</v>
      </c>
      <c r="G12" s="10">
        <f>F12/F42*100</f>
        <v>5.4087020588596459</v>
      </c>
      <c r="H12" s="10">
        <f t="shared" si="2"/>
        <v>4.7732318426894977</v>
      </c>
      <c r="I12" s="10">
        <f t="shared" si="3"/>
        <v>26.887233955967933</v>
      </c>
    </row>
    <row r="13" spans="1:9" ht="26.25" customHeight="1" x14ac:dyDescent="0.25">
      <c r="A13" s="3" t="s">
        <v>13</v>
      </c>
      <c r="B13" s="15">
        <v>6306</v>
      </c>
      <c r="C13" s="15">
        <f>B13/B42*100</f>
        <v>5.45289463444161</v>
      </c>
      <c r="D13" s="15">
        <v>24573</v>
      </c>
      <c r="E13" s="15">
        <f>D13/D42*100</f>
        <v>3.6095944439303205</v>
      </c>
      <c r="F13" s="15">
        <v>6607</v>
      </c>
      <c r="G13" s="10">
        <f>F13/F42*100</f>
        <v>5.4087020588596459</v>
      </c>
      <c r="H13" s="10">
        <f t="shared" si="2"/>
        <v>4.7732318426894977</v>
      </c>
      <c r="I13" s="10">
        <f t="shared" si="3"/>
        <v>26.887233955967933</v>
      </c>
    </row>
    <row r="14" spans="1:9" ht="26.25" customHeight="1" x14ac:dyDescent="0.25">
      <c r="A14" s="3" t="s">
        <v>14</v>
      </c>
      <c r="B14" s="15">
        <f>B15+B16+B17+B18</f>
        <v>1203</v>
      </c>
      <c r="C14" s="15">
        <f>B14/B42*100</f>
        <v>1.040252496865407</v>
      </c>
      <c r="D14" s="15">
        <f>D15+D16+D17+D18</f>
        <v>4233</v>
      </c>
      <c r="E14" s="15">
        <f>D14/D42*100</f>
        <v>0.62179682094807487</v>
      </c>
      <c r="F14" s="15">
        <f>F15+F16+F17+F18</f>
        <v>991</v>
      </c>
      <c r="G14" s="10">
        <f>F14/F42*100</f>
        <v>0.81126437722565603</v>
      </c>
      <c r="H14" s="10">
        <f t="shared" si="2"/>
        <v>-17.622610141313388</v>
      </c>
      <c r="I14" s="10">
        <f t="shared" si="3"/>
        <v>23.411292227734467</v>
      </c>
    </row>
    <row r="15" spans="1:9" ht="42.75" customHeight="1" x14ac:dyDescent="0.25">
      <c r="A15" s="3" t="s">
        <v>15</v>
      </c>
      <c r="B15" s="15">
        <v>429</v>
      </c>
      <c r="C15" s="15">
        <f>B15/B42*100</f>
        <v>0.37096286047818755</v>
      </c>
      <c r="D15" s="15">
        <v>1900</v>
      </c>
      <c r="E15" s="15">
        <f>D15/D42*100</f>
        <v>0.27909613980660103</v>
      </c>
      <c r="F15" s="15">
        <v>379</v>
      </c>
      <c r="G15" s="10">
        <f>F15/F42*100</f>
        <v>0.31026155294502888</v>
      </c>
      <c r="H15" s="10">
        <f t="shared" si="2"/>
        <v>-11.655011655011663</v>
      </c>
      <c r="I15" s="10">
        <f t="shared" si="3"/>
        <v>19.94736842105263</v>
      </c>
    </row>
    <row r="16" spans="1:9" ht="48.75" customHeight="1" x14ac:dyDescent="0.25">
      <c r="A16" s="3" t="s">
        <v>110</v>
      </c>
      <c r="B16" s="15">
        <v>-32</v>
      </c>
      <c r="C16" s="15">
        <f>B16/B42*100</f>
        <v>-2.7670889359678322E-2</v>
      </c>
      <c r="D16" s="15">
        <v>0</v>
      </c>
      <c r="E16" s="15">
        <f>D16/D42*100</f>
        <v>0</v>
      </c>
      <c r="F16" s="15">
        <v>-60</v>
      </c>
      <c r="G16" s="10">
        <f>F16/F42*100</f>
        <v>-4.9117923949081085E-2</v>
      </c>
      <c r="H16" s="10">
        <f t="shared" si="2"/>
        <v>87.5</v>
      </c>
      <c r="I16" s="10"/>
    </row>
    <row r="17" spans="1:9" ht="39" customHeight="1" x14ac:dyDescent="0.25">
      <c r="A17" s="3" t="s">
        <v>111</v>
      </c>
      <c r="B17" s="15">
        <v>561</v>
      </c>
      <c r="C17" s="15">
        <f>B17/B42*100</f>
        <v>0.48510527908686063</v>
      </c>
      <c r="D17" s="15">
        <v>1233</v>
      </c>
      <c r="E17" s="15">
        <f>D17/D42*100</f>
        <v>0.18111870546396797</v>
      </c>
      <c r="F17" s="15">
        <v>582</v>
      </c>
      <c r="G17" s="10">
        <f>F17/F42*100</f>
        <v>0.47644386230608654</v>
      </c>
      <c r="H17" s="10"/>
      <c r="I17" s="10">
        <f t="shared" si="3"/>
        <v>47.201946472019465</v>
      </c>
    </row>
    <row r="18" spans="1:9" ht="50.25" customHeight="1" x14ac:dyDescent="0.25">
      <c r="A18" s="3" t="s">
        <v>112</v>
      </c>
      <c r="B18" s="15">
        <v>245</v>
      </c>
      <c r="C18" s="15">
        <f>B18/B42*100</f>
        <v>0.21185524666003716</v>
      </c>
      <c r="D18" s="15">
        <v>1100</v>
      </c>
      <c r="E18" s="15">
        <f>D18/D42*100</f>
        <v>0.16158197567750587</v>
      </c>
      <c r="F18" s="15">
        <v>90</v>
      </c>
      <c r="G18" s="10">
        <f>F18/F42*100</f>
        <v>7.3676885923621635E-2</v>
      </c>
      <c r="H18" s="10">
        <f t="shared" si="2"/>
        <v>-63.265306122448976</v>
      </c>
      <c r="I18" s="10">
        <f t="shared" si="3"/>
        <v>8.1818181818181817</v>
      </c>
    </row>
    <row r="19" spans="1:9" ht="15" customHeight="1" x14ac:dyDescent="0.25">
      <c r="A19" s="3" t="s">
        <v>16</v>
      </c>
      <c r="B19" s="15">
        <f>B20+B21</f>
        <v>2098</v>
      </c>
      <c r="C19" s="15">
        <f>B19/B42*100</f>
        <v>1.8141726836439103</v>
      </c>
      <c r="D19" s="15">
        <f>D20+D21</f>
        <v>14630</v>
      </c>
      <c r="E19" s="15">
        <f>D19/D42*100</f>
        <v>2.1490402765108283</v>
      </c>
      <c r="F19" s="15">
        <f>F20+F21</f>
        <v>1284</v>
      </c>
      <c r="G19" s="10">
        <f>F19/F42*100</f>
        <v>1.0511235725103354</v>
      </c>
      <c r="H19" s="10"/>
      <c r="I19" s="10"/>
    </row>
    <row r="20" spans="1:9" ht="26.25" customHeight="1" x14ac:dyDescent="0.25">
      <c r="A20" s="3" t="s">
        <v>113</v>
      </c>
      <c r="B20" s="15">
        <v>148</v>
      </c>
      <c r="C20" s="15">
        <f>B20/B42*100</f>
        <v>0.12797786328851227</v>
      </c>
      <c r="D20" s="15">
        <v>2043</v>
      </c>
      <c r="E20" s="15">
        <f>D20/D42*100</f>
        <v>0.30010179664467684</v>
      </c>
      <c r="F20" s="15">
        <v>61</v>
      </c>
      <c r="G20" s="10">
        <f>F20/F42*100</f>
        <v>4.993655601489911E-2</v>
      </c>
      <c r="H20" s="10"/>
      <c r="I20" s="10"/>
    </row>
    <row r="21" spans="1:9" ht="15" customHeight="1" x14ac:dyDescent="0.25">
      <c r="A21" s="3" t="s">
        <v>114</v>
      </c>
      <c r="B21" s="15">
        <v>1950</v>
      </c>
      <c r="C21" s="15">
        <f>B21/B42*100</f>
        <v>1.686194820355398</v>
      </c>
      <c r="D21" s="15">
        <v>12587</v>
      </c>
      <c r="E21" s="15">
        <f>D21/D42*100</f>
        <v>1.8489384798661512</v>
      </c>
      <c r="F21" s="15">
        <v>1223</v>
      </c>
      <c r="G21" s="10">
        <f>F21/F42*100</f>
        <v>1.0011870164954362</v>
      </c>
      <c r="H21" s="10"/>
      <c r="I21" s="10"/>
    </row>
    <row r="22" spans="1:9" ht="47.25" customHeight="1" x14ac:dyDescent="0.25">
      <c r="A22" s="3" t="s">
        <v>17</v>
      </c>
      <c r="B22" s="15">
        <v>463</v>
      </c>
      <c r="C22" s="15">
        <f>B22/B42*100</f>
        <v>0.4003631804228458</v>
      </c>
      <c r="D22" s="15">
        <v>2313</v>
      </c>
      <c r="E22" s="15">
        <f>D22/D42*100</f>
        <v>0.33976282703824645</v>
      </c>
      <c r="F22" s="15">
        <v>585</v>
      </c>
      <c r="G22" s="10">
        <f>F22/F42*100</f>
        <v>0.47889975850354061</v>
      </c>
      <c r="H22" s="10">
        <f t="shared" si="2"/>
        <v>26.349892008639301</v>
      </c>
      <c r="I22" s="10">
        <f t="shared" si="3"/>
        <v>25.291828793774318</v>
      </c>
    </row>
    <row r="23" spans="1:9" ht="78.7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50.25" customHeight="1" x14ac:dyDescent="0.25">
      <c r="A24" s="3" t="s">
        <v>19</v>
      </c>
      <c r="B24" s="15">
        <v>1320</v>
      </c>
      <c r="C24" s="15">
        <f>B24/B42*100</f>
        <v>1.1414241860867309</v>
      </c>
      <c r="D24" s="15">
        <v>9486</v>
      </c>
      <c r="E24" s="15">
        <f>D24/D42*100</f>
        <v>1.3934242011607461</v>
      </c>
      <c r="F24" s="15">
        <v>3098</v>
      </c>
      <c r="G24" s="10">
        <f>F24/F42*100</f>
        <v>2.53612213990422</v>
      </c>
      <c r="H24" s="10">
        <f t="shared" si="2"/>
        <v>134.69696969696972</v>
      </c>
      <c r="I24" s="10">
        <f t="shared" si="3"/>
        <v>32.65865485979338</v>
      </c>
    </row>
    <row r="25" spans="1:9" ht="51.75" customHeight="1" x14ac:dyDescent="0.25">
      <c r="A25" s="3" t="s">
        <v>20</v>
      </c>
      <c r="B25" s="15">
        <f>B26</f>
        <v>157</v>
      </c>
      <c r="C25" s="15">
        <f>B25/B42*100</f>
        <v>0.13576030092092178</v>
      </c>
      <c r="D25" s="15">
        <f>D26</f>
        <v>231</v>
      </c>
      <c r="E25" s="15">
        <f>D25/D42*100</f>
        <v>3.3932214892276234E-2</v>
      </c>
      <c r="F25" s="15">
        <f>F26</f>
        <v>90</v>
      </c>
      <c r="G25" s="10">
        <f>F25/F42*100</f>
        <v>7.3676885923621635E-2</v>
      </c>
      <c r="H25" s="10"/>
      <c r="I25" s="10">
        <f t="shared" si="3"/>
        <v>38.961038961038966</v>
      </c>
    </row>
    <row r="26" spans="1:9" ht="53.25" customHeight="1" x14ac:dyDescent="0.25">
      <c r="A26" s="3" t="s">
        <v>21</v>
      </c>
      <c r="B26" s="15">
        <v>157</v>
      </c>
      <c r="C26" s="15">
        <f>B26/B42*100</f>
        <v>0.13576030092092178</v>
      </c>
      <c r="D26" s="15">
        <v>231</v>
      </c>
      <c r="E26" s="15">
        <f>D26/D42*100</f>
        <v>3.3932214892276234E-2</v>
      </c>
      <c r="F26" s="15">
        <v>90</v>
      </c>
      <c r="G26" s="10">
        <f>F26/F42*100</f>
        <v>7.3676885923621635E-2</v>
      </c>
      <c r="H26" s="10"/>
      <c r="I26" s="10">
        <f t="shared" si="3"/>
        <v>38.961038961038966</v>
      </c>
    </row>
    <row r="27" spans="1:9" ht="64.5" customHeight="1" x14ac:dyDescent="0.25">
      <c r="A27" s="3" t="s">
        <v>22</v>
      </c>
      <c r="B27" s="15">
        <v>3271</v>
      </c>
      <c r="C27" s="15">
        <f>B27/B42*100</f>
        <v>2.828483721734619</v>
      </c>
      <c r="D27" s="15">
        <v>14207</v>
      </c>
      <c r="E27" s="15">
        <f>D27/D42*100</f>
        <v>2.0869046622275693</v>
      </c>
      <c r="F27" s="15">
        <v>3432</v>
      </c>
      <c r="G27" s="10">
        <f>F27/F42*100</f>
        <v>2.8095452498874378</v>
      </c>
      <c r="H27" s="10">
        <f t="shared" si="2"/>
        <v>4.9220421889330339</v>
      </c>
      <c r="I27" s="10">
        <f t="shared" si="3"/>
        <v>24.157105652143311</v>
      </c>
    </row>
    <row r="28" spans="1:9" ht="64.5" customHeight="1" x14ac:dyDescent="0.25">
      <c r="A28" s="3" t="s">
        <v>23</v>
      </c>
      <c r="B28" s="15">
        <v>1542</v>
      </c>
      <c r="C28" s="15">
        <f>B28/B42*100</f>
        <v>1.3333909810194995</v>
      </c>
      <c r="D28" s="15">
        <v>8985</v>
      </c>
      <c r="E28" s="15">
        <f>D28/D42*100</f>
        <v>1.3198309558749004</v>
      </c>
      <c r="F28" s="15">
        <v>1727</v>
      </c>
      <c r="G28" s="10">
        <f>F28/F42*100</f>
        <v>1.4137775776677173</v>
      </c>
      <c r="H28" s="10">
        <f t="shared" si="2"/>
        <v>11.997405966277569</v>
      </c>
      <c r="I28" s="10">
        <f t="shared" si="3"/>
        <v>19.220923761825265</v>
      </c>
    </row>
    <row r="29" spans="1:9" ht="26.25" customHeight="1" x14ac:dyDescent="0.25">
      <c r="A29" s="3" t="s">
        <v>24</v>
      </c>
      <c r="B29" s="15">
        <v>632</v>
      </c>
      <c r="C29" s="15">
        <f>B29/B42*100</f>
        <v>0.54650006485364699</v>
      </c>
      <c r="D29" s="15">
        <v>986</v>
      </c>
      <c r="E29" s="15">
        <f>D29/D42*100</f>
        <v>0.14483620728910981</v>
      </c>
      <c r="F29" s="15">
        <v>162</v>
      </c>
      <c r="G29" s="10">
        <f>F29/F42*100</f>
        <v>0.13261839466251893</v>
      </c>
      <c r="H29" s="10">
        <f t="shared" si="2"/>
        <v>-74.367088607594937</v>
      </c>
      <c r="I29" s="10">
        <f t="shared" si="3"/>
        <v>16.430020283975661</v>
      </c>
    </row>
    <row r="30" spans="1:9" ht="39" customHeight="1" x14ac:dyDescent="0.25">
      <c r="A30" s="3" t="s">
        <v>25</v>
      </c>
      <c r="B30" s="15">
        <v>25</v>
      </c>
      <c r="C30" s="15">
        <f>B30/B42*100</f>
        <v>2.1617882312248694E-2</v>
      </c>
      <c r="D30" s="15">
        <v>120</v>
      </c>
      <c r="E30" s="15">
        <f>D30/D42*100</f>
        <v>1.762712461936428E-2</v>
      </c>
      <c r="F30" s="15">
        <v>33</v>
      </c>
      <c r="G30" s="10">
        <f>F30/F42*100</f>
        <v>2.7014858171994598E-2</v>
      </c>
      <c r="H30" s="10">
        <f t="shared" si="2"/>
        <v>32</v>
      </c>
      <c r="I30" s="10">
        <f t="shared" si="3"/>
        <v>27.500000000000004</v>
      </c>
    </row>
    <row r="31" spans="1:9" ht="26.25" customHeight="1" x14ac:dyDescent="0.25">
      <c r="A31" s="3" t="s">
        <v>26</v>
      </c>
      <c r="B31" s="15">
        <f>B32+B39+B40+B41</f>
        <v>74504</v>
      </c>
      <c r="C31" s="15">
        <f>B31/B42*100</f>
        <v>64.424748151671068</v>
      </c>
      <c r="D31" s="15">
        <f>D32+D39+D40+D41</f>
        <v>473012</v>
      </c>
      <c r="E31" s="15">
        <f>D31/D42*100</f>
        <v>69.482012253789463</v>
      </c>
      <c r="F31" s="15">
        <f t="shared" ref="F31" si="4">F32+F39+F40+F41</f>
        <v>84047</v>
      </c>
      <c r="G31" s="10">
        <f>F31/F42*100</f>
        <v>68.803569235806975</v>
      </c>
      <c r="H31" s="10">
        <f t="shared" si="2"/>
        <v>12.808708257274787</v>
      </c>
      <c r="I31" s="10">
        <f t="shared" si="3"/>
        <v>17.768470990165156</v>
      </c>
    </row>
    <row r="32" spans="1:9" ht="82.5" customHeight="1" x14ac:dyDescent="0.25">
      <c r="A32" s="3" t="s">
        <v>27</v>
      </c>
      <c r="B32" s="15">
        <f>B33+B36+B37+B38</f>
        <v>74526</v>
      </c>
      <c r="C32" s="15">
        <f>B32/B42*100</f>
        <v>64.443771888105843</v>
      </c>
      <c r="D32" s="15">
        <f>D33+D36+D37+D38</f>
        <v>473014</v>
      </c>
      <c r="E32" s="15">
        <f>D32/D42*100</f>
        <v>69.482306039199798</v>
      </c>
      <c r="F32" s="15">
        <f t="shared" ref="F32" si="5">F33+F36+F37+F38</f>
        <v>84049</v>
      </c>
      <c r="G32" s="10">
        <f>F32/F42*100</f>
        <v>68.805206499938592</v>
      </c>
      <c r="H32" s="10">
        <f t="shared" si="2"/>
        <v>12.778090867616669</v>
      </c>
      <c r="I32" s="10">
        <f t="shared" si="3"/>
        <v>17.768818681899479</v>
      </c>
    </row>
    <row r="33" spans="1:9" ht="51.75" customHeight="1" x14ac:dyDescent="0.25">
      <c r="A33" s="3" t="s">
        <v>28</v>
      </c>
      <c r="B33" s="15">
        <f>B34+B35</f>
        <v>23428</v>
      </c>
      <c r="C33" s="15">
        <f>B33/B42*100</f>
        <v>20.258549872454495</v>
      </c>
      <c r="D33" s="15">
        <f>D34+D35</f>
        <v>69229</v>
      </c>
      <c r="E33" s="15">
        <f>D33/D42*100</f>
        <v>10.169235085616412</v>
      </c>
      <c r="F33" s="15">
        <f>F34+F35</f>
        <v>26116</v>
      </c>
      <c r="G33" s="10">
        <f>F33/F42*100</f>
        <v>21.37939503090336</v>
      </c>
      <c r="H33" s="10">
        <f t="shared" si="2"/>
        <v>11.473450571965159</v>
      </c>
      <c r="I33" s="10">
        <f t="shared" si="3"/>
        <v>37.724075170809925</v>
      </c>
    </row>
    <row r="34" spans="1:9" ht="39" customHeight="1" x14ac:dyDescent="0.25">
      <c r="A34" s="3" t="s">
        <v>29</v>
      </c>
      <c r="B34" s="15">
        <v>23428</v>
      </c>
      <c r="C34" s="15">
        <f>B34/B42*100</f>
        <v>20.258549872454495</v>
      </c>
      <c r="D34" s="15">
        <v>69229</v>
      </c>
      <c r="E34" s="15">
        <f>D34/D42*100</f>
        <v>10.169235085616412</v>
      </c>
      <c r="F34" s="15">
        <v>26116</v>
      </c>
      <c r="G34" s="10">
        <f>F34/F42*100</f>
        <v>21.37939503090336</v>
      </c>
      <c r="H34" s="10">
        <f t="shared" si="2"/>
        <v>11.473450571965159</v>
      </c>
      <c r="I34" s="10">
        <f t="shared" si="3"/>
        <v>37.724075170809925</v>
      </c>
    </row>
    <row r="35" spans="1:9" ht="26.25" customHeight="1" x14ac:dyDescent="0.25">
      <c r="A35" s="19" t="s">
        <v>115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26.25" customHeight="1" x14ac:dyDescent="0.25">
      <c r="A36" s="18" t="s">
        <v>116</v>
      </c>
      <c r="B36" s="15">
        <v>6287</v>
      </c>
      <c r="C36" s="15">
        <f>B36/B42*100</f>
        <v>5.4364650438843007</v>
      </c>
      <c r="D36" s="15">
        <v>131365</v>
      </c>
      <c r="E36" s="15">
        <f>D36/D42*100</f>
        <v>19.296560213523236</v>
      </c>
      <c r="F36" s="15">
        <v>7129</v>
      </c>
      <c r="G36" s="10">
        <f>F36/F42*100</f>
        <v>5.8360279972166511</v>
      </c>
      <c r="H36" s="10"/>
      <c r="I36" s="10">
        <f t="shared" si="3"/>
        <v>5.4268640809956992</v>
      </c>
    </row>
    <row r="37" spans="1:9" ht="26.25" customHeight="1" x14ac:dyDescent="0.25">
      <c r="A37" s="18" t="s">
        <v>117</v>
      </c>
      <c r="B37" s="15">
        <v>41881</v>
      </c>
      <c r="C37" s="15">
        <f>B37/B42*100</f>
        <v>36.215141164771495</v>
      </c>
      <c r="D37" s="15">
        <v>272420</v>
      </c>
      <c r="E37" s="15">
        <f>D37/D42*100</f>
        <v>40.016510740060141</v>
      </c>
      <c r="F37" s="15">
        <v>48006</v>
      </c>
      <c r="G37" s="10">
        <f>F37/F42*100</f>
        <v>39.299250951659772</v>
      </c>
      <c r="H37" s="10">
        <f t="shared" si="2"/>
        <v>14.624770182182843</v>
      </c>
      <c r="I37" s="10">
        <f t="shared" si="3"/>
        <v>17.622054181043975</v>
      </c>
    </row>
    <row r="38" spans="1:9" ht="26.25" customHeight="1" x14ac:dyDescent="0.25">
      <c r="A38" s="3" t="s">
        <v>30</v>
      </c>
      <c r="B38" s="15">
        <v>2930</v>
      </c>
      <c r="C38" s="15">
        <f>B38/B42*100</f>
        <v>2.5336158069955466</v>
      </c>
      <c r="D38" s="15">
        <v>0</v>
      </c>
      <c r="E38" s="15">
        <f>D38/D42*100</f>
        <v>0</v>
      </c>
      <c r="F38" s="15">
        <v>2798</v>
      </c>
      <c r="G38" s="10">
        <f>F38/F42*100</f>
        <v>2.2905325201588145</v>
      </c>
      <c r="H38" s="10"/>
      <c r="I38" s="10"/>
    </row>
    <row r="39" spans="1:9" ht="42.75" customHeight="1" x14ac:dyDescent="0.25">
      <c r="A39" s="3" t="s">
        <v>31</v>
      </c>
      <c r="B39" s="15">
        <v>0</v>
      </c>
      <c r="C39" s="15">
        <f>B39/B42*100</f>
        <v>0</v>
      </c>
      <c r="D39" s="15">
        <v>20</v>
      </c>
      <c r="E39" s="15">
        <f>D39/D42*100</f>
        <v>2.9378541032273799E-3</v>
      </c>
      <c r="F39" s="15">
        <v>20</v>
      </c>
      <c r="G39" s="10">
        <f>F39/F42*100</f>
        <v>1.6372641316360362E-2</v>
      </c>
      <c r="H39" s="10"/>
      <c r="I39" s="10"/>
    </row>
    <row r="40" spans="1:9" ht="78" customHeight="1" x14ac:dyDescent="0.25">
      <c r="A40" s="3" t="s">
        <v>32</v>
      </c>
      <c r="B40" s="15">
        <v>70</v>
      </c>
      <c r="C40" s="15">
        <f>B40/B42*100</f>
        <v>6.0530070474296337E-2</v>
      </c>
      <c r="D40" s="15">
        <v>3</v>
      </c>
      <c r="E40" s="15">
        <f>D40/D42*100</f>
        <v>4.4067811548410699E-4</v>
      </c>
      <c r="F40" s="15">
        <v>3</v>
      </c>
      <c r="G40" s="10">
        <f>F40/F42*100</f>
        <v>2.4558961974540544E-3</v>
      </c>
      <c r="H40" s="10"/>
      <c r="I40" s="10"/>
    </row>
    <row r="41" spans="1:9" ht="59.25" customHeight="1" x14ac:dyDescent="0.25">
      <c r="A41" s="3" t="s">
        <v>33</v>
      </c>
      <c r="B41" s="15">
        <v>-92</v>
      </c>
      <c r="C41" s="15">
        <f>B41/B42*100</f>
        <v>-7.9553806909075181E-2</v>
      </c>
      <c r="D41" s="15">
        <v>-25</v>
      </c>
      <c r="E41" s="15">
        <f>D41/D42*100</f>
        <v>-3.672317629034224E-3</v>
      </c>
      <c r="F41" s="15">
        <v>-25</v>
      </c>
      <c r="G41" s="10">
        <f>F41/F42*100</f>
        <v>-2.0465801645450452E-2</v>
      </c>
      <c r="H41" s="10">
        <f t="shared" si="2"/>
        <v>-72.826086956521749</v>
      </c>
      <c r="I41" s="10">
        <f t="shared" si="3"/>
        <v>100</v>
      </c>
    </row>
    <row r="42" spans="1:9" ht="24" customHeight="1" x14ac:dyDescent="0.25">
      <c r="A42" s="12" t="s">
        <v>34</v>
      </c>
      <c r="B42" s="16">
        <f>B8+B31</f>
        <v>115645</v>
      </c>
      <c r="C42" s="16">
        <f t="shared" ref="C42:F42" si="6">C8+C31</f>
        <v>100</v>
      </c>
      <c r="D42" s="16">
        <f t="shared" si="6"/>
        <v>680769</v>
      </c>
      <c r="E42" s="16">
        <f t="shared" si="6"/>
        <v>100</v>
      </c>
      <c r="F42" s="16">
        <f t="shared" si="6"/>
        <v>122155</v>
      </c>
      <c r="G42" s="10">
        <f>G31+G8</f>
        <v>100.00000000000001</v>
      </c>
      <c r="H42" s="10">
        <f t="shared" si="2"/>
        <v>5.6292965541095583</v>
      </c>
      <c r="I42" s="10">
        <f t="shared" si="3"/>
        <v>17.943678398987029</v>
      </c>
    </row>
    <row r="43" spans="1:9" ht="26.25" customHeight="1" x14ac:dyDescent="0.25">
      <c r="A43" s="3" t="s">
        <v>35</v>
      </c>
      <c r="B43" s="17">
        <f>SUM(B44:B51)</f>
        <v>16926.7</v>
      </c>
      <c r="C43" s="9">
        <f>B43/B89*100</f>
        <v>15.265411105609806</v>
      </c>
      <c r="D43" s="17">
        <f>SUM(D44:D51)</f>
        <v>79965.700000000012</v>
      </c>
      <c r="E43" s="9">
        <f>D43/D89*100</f>
        <v>11.268616870239345</v>
      </c>
      <c r="F43" s="17">
        <f>SUM(F44:F51)</f>
        <v>15887.4</v>
      </c>
      <c r="G43" s="9">
        <f>F43/F89*100</f>
        <v>13.485028659314471</v>
      </c>
      <c r="H43" s="9">
        <f>F43/B43*100-100</f>
        <v>-6.1400036628521946</v>
      </c>
      <c r="I43" s="10">
        <f t="shared" ref="I43:I65" si="7">F43/D43*100</f>
        <v>19.867768305661048</v>
      </c>
    </row>
    <row r="44" spans="1:9" ht="54" customHeight="1" x14ac:dyDescent="0.25">
      <c r="A44" s="3" t="s">
        <v>108</v>
      </c>
      <c r="B44" s="17">
        <v>958.3</v>
      </c>
      <c r="C44" s="9">
        <f>B44/B89*100</f>
        <v>0.86424663180099337</v>
      </c>
      <c r="D44" s="17">
        <v>5722.3</v>
      </c>
      <c r="E44" s="9">
        <f>D44/D89*100</f>
        <v>0.80637581258677904</v>
      </c>
      <c r="F44" s="17">
        <v>1168.0999999999999</v>
      </c>
      <c r="G44" s="9">
        <f>F44/F89*100</f>
        <v>0.99146883548882969</v>
      </c>
      <c r="H44" s="9">
        <f>F44/B44*100-100</f>
        <v>21.892935406448927</v>
      </c>
      <c r="I44" s="10">
        <f t="shared" ref="I44" si="8">F44/D44*100</f>
        <v>20.413120598360795</v>
      </c>
    </row>
    <row r="45" spans="1:9" ht="78" customHeight="1" x14ac:dyDescent="0.25">
      <c r="A45" s="3" t="s">
        <v>36</v>
      </c>
      <c r="B45" s="17">
        <v>34.5</v>
      </c>
      <c r="C45" s="9">
        <f>B45/B89*100</f>
        <v>3.111396096956514E-2</v>
      </c>
      <c r="D45" s="17">
        <v>317.60000000000002</v>
      </c>
      <c r="E45" s="9">
        <f>D45/D89*100</f>
        <v>4.4755597937465884E-2</v>
      </c>
      <c r="F45" s="17">
        <v>45.4</v>
      </c>
      <c r="G45" s="9">
        <f>F45/F89*100</f>
        <v>3.853495859189527E-2</v>
      </c>
      <c r="H45" s="9">
        <f>F45/B45*100-100</f>
        <v>31.594202898550719</v>
      </c>
      <c r="I45" s="10">
        <f t="shared" si="7"/>
        <v>14.294710327455917</v>
      </c>
    </row>
    <row r="46" spans="1:9" ht="111.75" customHeight="1" x14ac:dyDescent="0.25">
      <c r="A46" s="3" t="s">
        <v>37</v>
      </c>
      <c r="B46" s="17">
        <v>6373.8</v>
      </c>
      <c r="C46" s="9">
        <f>B46/B89*100</f>
        <v>5.7482366500815738</v>
      </c>
      <c r="D46" s="17">
        <v>29866.6</v>
      </c>
      <c r="E46" s="9">
        <f>D46/D89*100</f>
        <v>4.2087454073020103</v>
      </c>
      <c r="F46" s="17">
        <v>5079.5</v>
      </c>
      <c r="G46" s="9">
        <f>F46/F89*100</f>
        <v>4.311416787831102</v>
      </c>
      <c r="H46" s="9">
        <f>F46/B46*100-100</f>
        <v>-20.306567510747115</v>
      </c>
      <c r="I46" s="10">
        <f t="shared" si="7"/>
        <v>17.007292426992027</v>
      </c>
    </row>
    <row r="47" spans="1:9" ht="15" customHeight="1" x14ac:dyDescent="0.25">
      <c r="A47" s="3" t="s">
        <v>38</v>
      </c>
      <c r="B47" s="17">
        <v>0</v>
      </c>
      <c r="C47" s="9">
        <f>B47/B89*100</f>
        <v>0</v>
      </c>
      <c r="D47" s="17">
        <v>0.3</v>
      </c>
      <c r="E47" s="9">
        <f>D47/D89*100</f>
        <v>4.2275438857807819E-5</v>
      </c>
      <c r="F47" s="17">
        <v>0.3</v>
      </c>
      <c r="G47" s="9">
        <f>F47/F89*100</f>
        <v>2.5463629025481457E-4</v>
      </c>
      <c r="H47" s="9" t="e">
        <f t="shared" ref="H47:H50" si="9">F47/B47*100-100</f>
        <v>#DIV/0!</v>
      </c>
      <c r="I47" s="10">
        <f t="shared" si="7"/>
        <v>100</v>
      </c>
    </row>
    <row r="48" spans="1:9" ht="64.5" customHeight="1" x14ac:dyDescent="0.25">
      <c r="A48" s="3" t="s">
        <v>39</v>
      </c>
      <c r="B48" s="17">
        <v>1333.9</v>
      </c>
      <c r="C48" s="9">
        <f>B48/B89*100</f>
        <v>1.2029829720957375</v>
      </c>
      <c r="D48" s="17">
        <v>8124.8</v>
      </c>
      <c r="E48" s="9">
        <f>D48/D89*100</f>
        <v>1.1449316187730567</v>
      </c>
      <c r="F48" s="17">
        <v>1541.2</v>
      </c>
      <c r="G48" s="9">
        <f>F48/F89*100</f>
        <v>1.3081515018024008</v>
      </c>
      <c r="H48" s="9">
        <f t="shared" si="9"/>
        <v>15.540895119574174</v>
      </c>
      <c r="I48" s="10">
        <f t="shared" si="7"/>
        <v>18.969082315872392</v>
      </c>
    </row>
    <row r="49" spans="1:9" ht="28.5" customHeight="1" x14ac:dyDescent="0.25">
      <c r="A49" s="3" t="s">
        <v>109</v>
      </c>
      <c r="B49" s="17">
        <v>255.7</v>
      </c>
      <c r="C49" s="9">
        <f>B49/B89*100</f>
        <v>0.23060405275124074</v>
      </c>
      <c r="D49" s="17">
        <v>1135.2</v>
      </c>
      <c r="E49" s="9">
        <f>D49/D89*100</f>
        <v>0.15997026063794481</v>
      </c>
      <c r="F49" s="17"/>
      <c r="G49" s="9">
        <f>F49/F89*100</f>
        <v>0</v>
      </c>
      <c r="H49" s="9"/>
      <c r="I49" s="10"/>
    </row>
    <row r="50" spans="1:9" ht="15" customHeight="1" x14ac:dyDescent="0.25">
      <c r="A50" s="3" t="s">
        <v>40</v>
      </c>
      <c r="B50" s="17">
        <v>0</v>
      </c>
      <c r="C50" s="9">
        <f>B50/B89*100</f>
        <v>0</v>
      </c>
      <c r="D50" s="17">
        <v>100</v>
      </c>
      <c r="E50" s="9">
        <f>D50/D89*100</f>
        <v>1.4091812952602608E-2</v>
      </c>
      <c r="F50" s="17"/>
      <c r="G50" s="9">
        <f>F50/F89*100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7">
        <v>7970.5</v>
      </c>
      <c r="C51" s="9">
        <f>B51/B89*100</f>
        <v>7.1882268379106939</v>
      </c>
      <c r="D51" s="17">
        <v>34698.9</v>
      </c>
      <c r="E51" s="9">
        <f>D51/D89*100</f>
        <v>4.8897040846106261</v>
      </c>
      <c r="F51" s="17">
        <v>8052.9</v>
      </c>
      <c r="G51" s="9">
        <f>F51/F89*100</f>
        <v>6.8352019393099877</v>
      </c>
      <c r="H51" s="9">
        <f>F51/B51*100-100</f>
        <v>1.0338121824226931</v>
      </c>
      <c r="I51" s="10">
        <f t="shared" si="7"/>
        <v>23.207940309346981</v>
      </c>
    </row>
    <row r="52" spans="1:9" ht="15" customHeight="1" x14ac:dyDescent="0.25">
      <c r="A52" s="3" t="s">
        <v>42</v>
      </c>
      <c r="B52" s="17">
        <f>B53</f>
        <v>195.3</v>
      </c>
      <c r="C52" s="9">
        <f>B52/B89*100</f>
        <v>0.17613207470597311</v>
      </c>
      <c r="D52" s="17">
        <f>D53</f>
        <v>1583.6</v>
      </c>
      <c r="E52" s="9">
        <f>D52/D89*100</f>
        <v>0.22315794991741486</v>
      </c>
      <c r="F52" s="17">
        <f>F53</f>
        <v>313.39999999999998</v>
      </c>
      <c r="G52" s="9">
        <f>F52/F89*100</f>
        <v>0.26601004455286292</v>
      </c>
      <c r="H52" s="9">
        <f>F52/B52*100-100</f>
        <v>60.471070148489503</v>
      </c>
      <c r="I52" s="10">
        <f t="shared" si="7"/>
        <v>19.790351098762311</v>
      </c>
    </row>
    <row r="53" spans="1:9" ht="26.25" customHeight="1" x14ac:dyDescent="0.25">
      <c r="A53" s="3" t="s">
        <v>43</v>
      </c>
      <c r="B53" s="17">
        <v>195.3</v>
      </c>
      <c r="C53" s="9">
        <f>B53/B89*100</f>
        <v>0.17613207470597311</v>
      </c>
      <c r="D53" s="17">
        <v>1583.6</v>
      </c>
      <c r="E53" s="9">
        <f>D53/D89*100</f>
        <v>0.22315794991741486</v>
      </c>
      <c r="F53" s="17">
        <v>313.39999999999998</v>
      </c>
      <c r="G53" s="9">
        <f>F53/F89*100</f>
        <v>0.26601004455286292</v>
      </c>
      <c r="H53" s="9">
        <f t="shared" ref="H53:H102" si="10">F53/B53*100-100</f>
        <v>60.471070148489503</v>
      </c>
      <c r="I53" s="10">
        <f t="shared" si="7"/>
        <v>19.790351098762311</v>
      </c>
    </row>
    <row r="54" spans="1:9" ht="51.75" customHeight="1" x14ac:dyDescent="0.25">
      <c r="A54" s="3" t="s">
        <v>44</v>
      </c>
      <c r="B54" s="17">
        <f>B55</f>
        <v>289.5</v>
      </c>
      <c r="C54" s="9">
        <f>B54/B89*100</f>
        <v>0.26108671596200311</v>
      </c>
      <c r="D54" s="17">
        <f>D55</f>
        <v>1775</v>
      </c>
      <c r="E54" s="9">
        <f>D54/D89*100</f>
        <v>0.25012967990869628</v>
      </c>
      <c r="F54" s="17">
        <f>F55</f>
        <v>151.30000000000001</v>
      </c>
      <c r="G54" s="9">
        <f>F54/F89*100</f>
        <v>0.12842156905184485</v>
      </c>
      <c r="H54" s="9">
        <f t="shared" si="10"/>
        <v>-47.737478411053537</v>
      </c>
      <c r="I54" s="10">
        <f t="shared" si="7"/>
        <v>8.5239436619718312</v>
      </c>
    </row>
    <row r="55" spans="1:9" ht="66" customHeight="1" x14ac:dyDescent="0.25">
      <c r="A55" s="3" t="s">
        <v>102</v>
      </c>
      <c r="B55" s="17">
        <v>289.5</v>
      </c>
      <c r="C55" s="9">
        <f>B55/B89*100</f>
        <v>0.26108671596200311</v>
      </c>
      <c r="D55" s="17">
        <v>1775</v>
      </c>
      <c r="E55" s="9">
        <f>D55/D89*100</f>
        <v>0.25012967990869628</v>
      </c>
      <c r="F55" s="17">
        <v>151.30000000000001</v>
      </c>
      <c r="G55" s="9">
        <f>F55/F89*100</f>
        <v>0.12842156905184485</v>
      </c>
      <c r="H55" s="9">
        <f t="shared" si="10"/>
        <v>-47.737478411053537</v>
      </c>
      <c r="I55" s="10">
        <f t="shared" si="7"/>
        <v>8.5239436619718312</v>
      </c>
    </row>
    <row r="56" spans="1:9" ht="26.25" customHeight="1" x14ac:dyDescent="0.25">
      <c r="A56" s="3" t="s">
        <v>45</v>
      </c>
      <c r="B56" s="17">
        <f>SUM(B57:B60)</f>
        <v>5400.9</v>
      </c>
      <c r="C56" s="9">
        <f>B56/B89*100</f>
        <v>4.8708229507398366</v>
      </c>
      <c r="D56" s="17">
        <f>SUM(D57:D60)</f>
        <v>40250</v>
      </c>
      <c r="E56" s="9">
        <f>D56/D89*100</f>
        <v>5.671954713422549</v>
      </c>
      <c r="F56" s="17">
        <f>SUM(F57:F60)</f>
        <v>5679.6</v>
      </c>
      <c r="G56" s="9">
        <f>F56/F89*100</f>
        <v>4.8207742471041506</v>
      </c>
      <c r="H56" s="9">
        <f t="shared" si="10"/>
        <v>5.160251069266252</v>
      </c>
      <c r="I56" s="10">
        <f t="shared" si="7"/>
        <v>14.110807453416149</v>
      </c>
    </row>
    <row r="57" spans="1:9" ht="26.25" customHeight="1" x14ac:dyDescent="0.25">
      <c r="A57" s="3" t="s">
        <v>46</v>
      </c>
      <c r="B57" s="17">
        <v>0</v>
      </c>
      <c r="C57" s="9">
        <f>B57/B89*100</f>
        <v>0</v>
      </c>
      <c r="D57" s="17">
        <v>1196</v>
      </c>
      <c r="E57" s="9">
        <f>D57/D89*100</f>
        <v>0.16853808291312719</v>
      </c>
      <c r="F57" s="17">
        <v>61</v>
      </c>
      <c r="G57" s="9">
        <f>F57/F89*100</f>
        <v>5.1776045685145634E-2</v>
      </c>
      <c r="H57" s="9" t="e">
        <f t="shared" si="10"/>
        <v>#DIV/0!</v>
      </c>
      <c r="I57" s="10">
        <f t="shared" si="7"/>
        <v>5.1003344481605355</v>
      </c>
    </row>
    <row r="58" spans="1:9" ht="26.25" customHeight="1" x14ac:dyDescent="0.25">
      <c r="A58" s="18" t="s">
        <v>47</v>
      </c>
      <c r="B58" s="17">
        <v>0</v>
      </c>
      <c r="C58" s="9">
        <f>B58/B89*100</f>
        <v>0</v>
      </c>
      <c r="D58" s="17">
        <v>350</v>
      </c>
      <c r="E58" s="9">
        <f>D58/D89*100</f>
        <v>4.9321345334109125E-2</v>
      </c>
      <c r="F58" s="17">
        <v>0</v>
      </c>
      <c r="G58" s="9">
        <f>F58/F89*100</f>
        <v>0</v>
      </c>
      <c r="H58" s="9" t="e">
        <f t="shared" si="10"/>
        <v>#DIV/0!</v>
      </c>
      <c r="I58" s="10">
        <f t="shared" si="7"/>
        <v>0</v>
      </c>
    </row>
    <row r="59" spans="1:9" ht="26.25" customHeight="1" x14ac:dyDescent="0.25">
      <c r="A59" s="3" t="s">
        <v>48</v>
      </c>
      <c r="B59" s="17">
        <v>5378.9</v>
      </c>
      <c r="C59" s="9">
        <f>B59/B89*100</f>
        <v>4.8509821640346065</v>
      </c>
      <c r="D59" s="17">
        <v>37304</v>
      </c>
      <c r="E59" s="9">
        <f>D59/D89*100</f>
        <v>5.2568099038388763</v>
      </c>
      <c r="F59" s="17">
        <v>5459.3</v>
      </c>
      <c r="G59" s="9">
        <f>F59/F89*100</f>
        <v>4.6337863312936971</v>
      </c>
      <c r="H59" s="9">
        <f t="shared" si="10"/>
        <v>1.4947294056405696</v>
      </c>
      <c r="I59" s="10">
        <f t="shared" si="7"/>
        <v>14.634623632854385</v>
      </c>
    </row>
    <row r="60" spans="1:9" ht="26.25" customHeight="1" x14ac:dyDescent="0.25">
      <c r="A60" s="3" t="s">
        <v>49</v>
      </c>
      <c r="B60" s="17">
        <v>22</v>
      </c>
      <c r="C60" s="9">
        <f>B60/B89*100</f>
        <v>1.9840786705229947E-2</v>
      </c>
      <c r="D60" s="17">
        <v>1400</v>
      </c>
      <c r="E60" s="9">
        <f>D60/D89*100</f>
        <v>0.1972853813364365</v>
      </c>
      <c r="F60" s="17">
        <v>159.30000000000001</v>
      </c>
      <c r="G60" s="9">
        <f>F60/F89*100</f>
        <v>0.13521187012530655</v>
      </c>
      <c r="H60" s="9">
        <f t="shared" si="10"/>
        <v>624.09090909090912</v>
      </c>
      <c r="I60" s="10">
        <f t="shared" si="7"/>
        <v>11.37857142857143</v>
      </c>
    </row>
    <row r="61" spans="1:9" ht="26.25" customHeight="1" x14ac:dyDescent="0.25">
      <c r="A61" s="3" t="s">
        <v>50</v>
      </c>
      <c r="B61" s="17">
        <f>SUM(B62:B64)</f>
        <v>2786</v>
      </c>
      <c r="C61" s="9">
        <f>B61/B89*100</f>
        <v>2.5125650800350288</v>
      </c>
      <c r="D61" s="17">
        <f>SUM(D62:D64)</f>
        <v>12903.1</v>
      </c>
      <c r="E61" s="9">
        <f>D61/D89*100</f>
        <v>1.8182807170872668</v>
      </c>
      <c r="F61" s="17">
        <f>SUM(F62:F64)</f>
        <v>3382.6000000000004</v>
      </c>
      <c r="G61" s="9">
        <f>F61/F89*100</f>
        <v>2.871109051386453</v>
      </c>
      <c r="H61" s="9">
        <f t="shared" si="10"/>
        <v>21.414213926776753</v>
      </c>
      <c r="I61" s="10">
        <f t="shared" si="7"/>
        <v>26.215405600204605</v>
      </c>
    </row>
    <row r="62" spans="1:9" ht="15" customHeight="1" x14ac:dyDescent="0.25">
      <c r="A62" s="3" t="s">
        <v>51</v>
      </c>
      <c r="B62" s="17">
        <v>628.4</v>
      </c>
      <c r="C62" s="9">
        <f>B62/B89*100</f>
        <v>0.56672501661665897</v>
      </c>
      <c r="D62" s="17">
        <v>3798</v>
      </c>
      <c r="E62" s="9">
        <f>D62/D89*100</f>
        <v>0.53520705593984697</v>
      </c>
      <c r="F62" s="17">
        <v>721.3</v>
      </c>
      <c r="G62" s="9">
        <f>F62/F89*100</f>
        <v>0.61223052053599247</v>
      </c>
      <c r="H62" s="9">
        <f t="shared" si="10"/>
        <v>14.783577339274331</v>
      </c>
      <c r="I62" s="10">
        <f t="shared" si="7"/>
        <v>18.991574512901526</v>
      </c>
    </row>
    <row r="63" spans="1:9" ht="15" customHeight="1" x14ac:dyDescent="0.25">
      <c r="A63" s="3" t="s">
        <v>52</v>
      </c>
      <c r="B63" s="17">
        <v>0</v>
      </c>
      <c r="C63" s="9">
        <f>B63/B89*100</f>
        <v>0</v>
      </c>
      <c r="D63" s="17">
        <v>800</v>
      </c>
      <c r="E63" s="9">
        <f>D63/D89*100</f>
        <v>0.11273450362082087</v>
      </c>
      <c r="F63" s="17">
        <v>0</v>
      </c>
      <c r="G63" s="9">
        <f>F63/F89*100</f>
        <v>0</v>
      </c>
      <c r="H63" s="9" t="e">
        <f t="shared" si="10"/>
        <v>#DIV/0!</v>
      </c>
      <c r="I63" s="10">
        <f t="shared" si="7"/>
        <v>0</v>
      </c>
    </row>
    <row r="64" spans="1:9" ht="15" customHeight="1" x14ac:dyDescent="0.25">
      <c r="A64" s="3" t="s">
        <v>53</v>
      </c>
      <c r="B64" s="17">
        <v>2157.6</v>
      </c>
      <c r="C64" s="9">
        <f>B64/B89*100</f>
        <v>1.9458400634183692</v>
      </c>
      <c r="D64" s="17">
        <v>8305.1</v>
      </c>
      <c r="E64" s="9">
        <f>D64/D89*100</f>
        <v>1.1703391575265991</v>
      </c>
      <c r="F64" s="17">
        <v>2661.3</v>
      </c>
      <c r="G64" s="9">
        <f>F64/F89*100</f>
        <v>2.2588785308504602</v>
      </c>
      <c r="H64" s="9">
        <f t="shared" si="10"/>
        <v>23.345383759733053</v>
      </c>
      <c r="I64" s="10">
        <f t="shared" si="7"/>
        <v>32.044165633165164</v>
      </c>
    </row>
    <row r="65" spans="1:9" ht="15" customHeight="1" x14ac:dyDescent="0.25">
      <c r="A65" s="3" t="s">
        <v>54</v>
      </c>
      <c r="B65" s="17">
        <f>SUM(B66:B71)</f>
        <v>74443.799999999988</v>
      </c>
      <c r="C65" s="9">
        <f>B65/B89*100</f>
        <v>67.137434423945308</v>
      </c>
      <c r="D65" s="17">
        <f>SUM(D66:D71)</f>
        <v>497116.2</v>
      </c>
      <c r="E65" s="9">
        <f>D65/D89*100</f>
        <v>70.052685061085882</v>
      </c>
      <c r="F65" s="17">
        <f>SUM(F66:F71)</f>
        <v>79680.399999999994</v>
      </c>
      <c r="G65" s="9">
        <f>F65/F89*100</f>
        <v>67.631738206732422</v>
      </c>
      <c r="H65" s="9">
        <f t="shared" si="10"/>
        <v>7.034299699907848</v>
      </c>
      <c r="I65" s="10">
        <f t="shared" si="7"/>
        <v>16.028526127291766</v>
      </c>
    </row>
    <row r="66" spans="1:9" ht="15" customHeight="1" x14ac:dyDescent="0.25">
      <c r="A66" s="3" t="s">
        <v>55</v>
      </c>
      <c r="B66" s="17">
        <v>25447.7</v>
      </c>
      <c r="C66" s="9">
        <f>B66/B89*100</f>
        <v>22.950108538121821</v>
      </c>
      <c r="D66" s="17">
        <v>147990.79999999999</v>
      </c>
      <c r="E66" s="9">
        <f>D66/D89*100</f>
        <v>20.854586723060216</v>
      </c>
      <c r="F66" s="17">
        <v>26027</v>
      </c>
      <c r="G66" s="9">
        <f>F66/F89*100</f>
        <v>22.091395754873531</v>
      </c>
      <c r="H66" s="9">
        <f t="shared" si="10"/>
        <v>2.2764336266145762</v>
      </c>
      <c r="I66" s="10">
        <f t="shared" ref="I66:I102" si="11">F66/D66*100</f>
        <v>17.586904050792349</v>
      </c>
    </row>
    <row r="67" spans="1:9" ht="15" customHeight="1" x14ac:dyDescent="0.25">
      <c r="A67" s="3" t="s">
        <v>56</v>
      </c>
      <c r="B67" s="17">
        <v>41412</v>
      </c>
      <c r="C67" s="9">
        <f>B67/B89*100</f>
        <v>37.347575410771924</v>
      </c>
      <c r="D67" s="17">
        <v>314885.40000000002</v>
      </c>
      <c r="E67" s="9">
        <f>D67/D89*100</f>
        <v>44.373061583054536</v>
      </c>
      <c r="F67" s="17">
        <v>47431.199999999997</v>
      </c>
      <c r="G67" s="9">
        <f>F67/F89*100</f>
        <v>40.259016034447207</v>
      </c>
      <c r="H67" s="9">
        <f t="shared" si="10"/>
        <v>14.534917415241949</v>
      </c>
      <c r="I67" s="10">
        <f t="shared" si="11"/>
        <v>15.063003873790274</v>
      </c>
    </row>
    <row r="68" spans="1:9" ht="26.25" customHeight="1" x14ac:dyDescent="0.25">
      <c r="A68" s="3" t="s">
        <v>57</v>
      </c>
      <c r="B68" s="17">
        <v>7356.7</v>
      </c>
      <c r="C68" s="9">
        <f>B68/B89*100</f>
        <v>6.6346688888347787</v>
      </c>
      <c r="D68" s="17">
        <v>32405</v>
      </c>
      <c r="E68" s="9">
        <f>D68/D89*100</f>
        <v>4.5664519872908746</v>
      </c>
      <c r="F68" s="17">
        <v>6165.2</v>
      </c>
      <c r="G68" s="9">
        <f>F68/F89*100</f>
        <v>5.2329455222632761</v>
      </c>
      <c r="H68" s="9">
        <f t="shared" si="10"/>
        <v>-16.196120543178324</v>
      </c>
      <c r="I68" s="10">
        <f t="shared" si="11"/>
        <v>19.025459034099676</v>
      </c>
    </row>
    <row r="69" spans="1:9" ht="36.75" customHeight="1" x14ac:dyDescent="0.25">
      <c r="A69" s="3" t="s">
        <v>58</v>
      </c>
      <c r="B69" s="17">
        <v>9</v>
      </c>
      <c r="C69" s="9">
        <f>B69/B89*100</f>
        <v>8.1166854703213411E-3</v>
      </c>
      <c r="D69" s="17">
        <v>310</v>
      </c>
      <c r="E69" s="9">
        <f>D69/D89*100</f>
        <v>4.3684620153068079E-2</v>
      </c>
      <c r="F69" s="17">
        <v>48</v>
      </c>
      <c r="G69" s="9">
        <f>F69/F89*100</f>
        <v>4.0741806440770335E-2</v>
      </c>
      <c r="H69" s="9">
        <f t="shared" si="10"/>
        <v>433.33333333333326</v>
      </c>
      <c r="I69" s="10">
        <f t="shared" si="11"/>
        <v>15.483870967741936</v>
      </c>
    </row>
    <row r="70" spans="1:9" ht="15" customHeight="1" x14ac:dyDescent="0.25">
      <c r="A70" s="3" t="s">
        <v>59</v>
      </c>
      <c r="B70" s="17">
        <v>218.4</v>
      </c>
      <c r="C70" s="9">
        <f>B70/B89*100</f>
        <v>0.19696490074646456</v>
      </c>
      <c r="D70" s="17">
        <v>190</v>
      </c>
      <c r="E70" s="9">
        <f>D70/D89*100</f>
        <v>2.6774444609944954E-2</v>
      </c>
      <c r="F70" s="17">
        <v>9</v>
      </c>
      <c r="G70" s="9">
        <f>F70/F89*100</f>
        <v>7.6390887076444366E-3</v>
      </c>
      <c r="H70" s="9">
        <f t="shared" si="10"/>
        <v>-95.879120879120876</v>
      </c>
      <c r="I70" s="10">
        <f t="shared" si="11"/>
        <v>4.7368421052631584</v>
      </c>
    </row>
    <row r="71" spans="1:9" ht="26.25" customHeight="1" x14ac:dyDescent="0.25">
      <c r="A71" s="3" t="s">
        <v>60</v>
      </c>
      <c r="B71" s="17">
        <v>0</v>
      </c>
      <c r="C71" s="9">
        <f>B71/B89*100</f>
        <v>0</v>
      </c>
      <c r="D71" s="17">
        <v>1335</v>
      </c>
      <c r="E71" s="9">
        <f>D71/D89*100</f>
        <v>0.18812570291724479</v>
      </c>
      <c r="F71" s="17">
        <v>0</v>
      </c>
      <c r="G71" s="9">
        <f>F71/F89*100</f>
        <v>0</v>
      </c>
      <c r="H71" s="9" t="e">
        <f t="shared" si="10"/>
        <v>#DIV/0!</v>
      </c>
      <c r="I71" s="10">
        <f t="shared" si="11"/>
        <v>0</v>
      </c>
    </row>
    <row r="72" spans="1:9" ht="26.25" customHeight="1" x14ac:dyDescent="0.25">
      <c r="A72" s="3" t="s">
        <v>61</v>
      </c>
      <c r="B72" s="17">
        <f>B73</f>
        <v>6563.3</v>
      </c>
      <c r="C72" s="9">
        <f>B72/B89*100</f>
        <v>5.9191379719288948</v>
      </c>
      <c r="D72" s="17">
        <f>D73</f>
        <v>31711.7</v>
      </c>
      <c r="E72" s="9">
        <f>D72/D89*100</f>
        <v>4.4687534480904807</v>
      </c>
      <c r="F72" s="17">
        <f>F73</f>
        <v>7203.3</v>
      </c>
      <c r="G72" s="9">
        <f>F72/F89*100</f>
        <v>6.1140719653083533</v>
      </c>
      <c r="H72" s="9">
        <f t="shared" si="10"/>
        <v>9.751192235613189</v>
      </c>
      <c r="I72" s="10">
        <f t="shared" si="11"/>
        <v>22.714960093593216</v>
      </c>
    </row>
    <row r="73" spans="1:9" ht="15" customHeight="1" x14ac:dyDescent="0.25">
      <c r="A73" s="3" t="s">
        <v>62</v>
      </c>
      <c r="B73" s="17">
        <v>6563.3</v>
      </c>
      <c r="C73" s="9">
        <f>B73/B89*100</f>
        <v>5.9191379719288948</v>
      </c>
      <c r="D73" s="17">
        <v>31711.7</v>
      </c>
      <c r="E73" s="9">
        <f>D73/D89*100</f>
        <v>4.4687534480904807</v>
      </c>
      <c r="F73" s="17">
        <v>7203.3</v>
      </c>
      <c r="G73" s="9">
        <f>F73/F89*100</f>
        <v>6.1140719653083533</v>
      </c>
      <c r="H73" s="9">
        <f t="shared" si="10"/>
        <v>9.751192235613189</v>
      </c>
      <c r="I73" s="10">
        <f t="shared" si="11"/>
        <v>22.714960093593216</v>
      </c>
    </row>
    <row r="74" spans="1:9" ht="15" customHeight="1" x14ac:dyDescent="0.25">
      <c r="A74" s="3" t="s">
        <v>63</v>
      </c>
      <c r="B74" s="17">
        <f>SUM(B75:B78)</f>
        <v>3006.5</v>
      </c>
      <c r="C74" s="9">
        <f>B74/B89*100</f>
        <v>2.7114238740579015</v>
      </c>
      <c r="D74" s="17">
        <f>SUM(D75:D78)</f>
        <v>32364.400000000001</v>
      </c>
      <c r="E74" s="9">
        <f>D74/D89*100</f>
        <v>4.5607307112321189</v>
      </c>
      <c r="F74" s="17">
        <f>SUM(F75:F78)</f>
        <v>3683</v>
      </c>
      <c r="G74" s="9">
        <f>F74/F89*100</f>
        <v>3.1260848566949404</v>
      </c>
      <c r="H74" s="9">
        <f t="shared" si="10"/>
        <v>22.501247297522028</v>
      </c>
      <c r="I74" s="10">
        <f t="shared" si="11"/>
        <v>11.379787667931431</v>
      </c>
    </row>
    <row r="75" spans="1:9" ht="15" customHeight="1" x14ac:dyDescent="0.25">
      <c r="A75" s="3" t="s">
        <v>64</v>
      </c>
      <c r="B75" s="17">
        <v>1014.2</v>
      </c>
      <c r="C75" s="9">
        <f>B75/B89*100</f>
        <v>0.9146602671111006</v>
      </c>
      <c r="D75" s="17">
        <v>4387.8</v>
      </c>
      <c r="E75" s="9">
        <f>D75/D89*100</f>
        <v>0.61832056873429719</v>
      </c>
      <c r="F75" s="17">
        <v>1019.9</v>
      </c>
      <c r="G75" s="9">
        <f>F75/F89*100</f>
        <v>0.86567850810295133</v>
      </c>
      <c r="H75" s="9">
        <f t="shared" si="10"/>
        <v>0.56201932557679868</v>
      </c>
      <c r="I75" s="10">
        <f t="shared" si="11"/>
        <v>23.243994712612242</v>
      </c>
    </row>
    <row r="76" spans="1:9" ht="26.25" customHeight="1" x14ac:dyDescent="0.25">
      <c r="A76" s="3" t="s">
        <v>65</v>
      </c>
      <c r="B76" s="17">
        <v>947.2</v>
      </c>
      <c r="C76" s="9">
        <f>B76/B89*100</f>
        <v>0.85423605305426387</v>
      </c>
      <c r="D76" s="17">
        <v>15617.3</v>
      </c>
      <c r="E76" s="9">
        <f>D76/D89*100</f>
        <v>2.2007607042468069</v>
      </c>
      <c r="F76" s="17">
        <v>1487.7</v>
      </c>
      <c r="G76" s="9">
        <f>F76/F89*100</f>
        <v>1.2627413633736255</v>
      </c>
      <c r="H76" s="9">
        <f t="shared" si="10"/>
        <v>57.062922297297291</v>
      </c>
      <c r="I76" s="10">
        <f t="shared" si="11"/>
        <v>9.5259744001844116</v>
      </c>
    </row>
    <row r="77" spans="1:9" ht="15" customHeight="1" x14ac:dyDescent="0.25">
      <c r="A77" s="3" t="s">
        <v>66</v>
      </c>
      <c r="B77" s="17">
        <v>914.3</v>
      </c>
      <c r="C77" s="9">
        <f>B77/B89*100</f>
        <v>0.82456505839053362</v>
      </c>
      <c r="D77" s="17">
        <v>11142.9</v>
      </c>
      <c r="E77" s="9">
        <f>D77/D89*100</f>
        <v>1.570236625495556</v>
      </c>
      <c r="F77" s="17">
        <v>974.4</v>
      </c>
      <c r="G77" s="9">
        <f>F77/F89*100</f>
        <v>0.82705867074763773</v>
      </c>
      <c r="H77" s="9">
        <f t="shared" si="10"/>
        <v>6.5733347916438873</v>
      </c>
      <c r="I77" s="10">
        <f t="shared" si="11"/>
        <v>8.7445817516086475</v>
      </c>
    </row>
    <row r="78" spans="1:9" ht="26.25" customHeight="1" x14ac:dyDescent="0.25">
      <c r="A78" s="3" t="s">
        <v>67</v>
      </c>
      <c r="B78" s="17">
        <v>130.80000000000001</v>
      </c>
      <c r="C78" s="9">
        <f>B78/B89*100</f>
        <v>0.11796249550200351</v>
      </c>
      <c r="D78" s="17">
        <v>1216.4000000000001</v>
      </c>
      <c r="E78" s="9">
        <f>D78/D89*100</f>
        <v>0.17141281275545814</v>
      </c>
      <c r="F78" s="17">
        <v>201</v>
      </c>
      <c r="G78" s="9">
        <f>F78/F89*100</f>
        <v>0.17060631447072577</v>
      </c>
      <c r="H78" s="9">
        <f t="shared" si="10"/>
        <v>53.669724770642176</v>
      </c>
      <c r="I78" s="10">
        <f t="shared" si="11"/>
        <v>16.524169681025977</v>
      </c>
    </row>
    <row r="79" spans="1:9" ht="26.25" customHeight="1" x14ac:dyDescent="0.25">
      <c r="A79" s="3" t="s">
        <v>68</v>
      </c>
      <c r="B79" s="17">
        <f>SUM(B81:B82)</f>
        <v>103.4</v>
      </c>
      <c r="C79" s="9">
        <f>B79/B89*100</f>
        <v>9.3251697514580734E-2</v>
      </c>
      <c r="D79" s="17">
        <f>SUM(D80:D82)</f>
        <v>7884.4</v>
      </c>
      <c r="E79" s="9">
        <f>D79/D89*100</f>
        <v>1.1110549004349999</v>
      </c>
      <c r="F79" s="17">
        <f>SUM(F80:F82)</f>
        <v>1559.4</v>
      </c>
      <c r="G79" s="9">
        <f>F79/F89*100</f>
        <v>1.3235994367445263</v>
      </c>
      <c r="H79" s="9">
        <f t="shared" si="10"/>
        <v>1408.1237911025146</v>
      </c>
      <c r="I79" s="10">
        <f t="shared" si="11"/>
        <v>19.778296382730456</v>
      </c>
    </row>
    <row r="80" spans="1:9" ht="26.25" customHeight="1" x14ac:dyDescent="0.25">
      <c r="A80" s="18" t="s">
        <v>103</v>
      </c>
      <c r="B80" s="17">
        <v>0</v>
      </c>
      <c r="C80" s="9">
        <f>B80/B89*100</f>
        <v>0</v>
      </c>
      <c r="D80" s="17">
        <v>650</v>
      </c>
      <c r="E80" s="9">
        <f>D80/D89*100</f>
        <v>9.1596784191916941E-2</v>
      </c>
      <c r="F80" s="17">
        <v>0</v>
      </c>
      <c r="G80" s="9">
        <f>F80/F89*100</f>
        <v>0</v>
      </c>
      <c r="H80" s="9" t="e">
        <f t="shared" si="10"/>
        <v>#DIV/0!</v>
      </c>
      <c r="I80" s="10">
        <f t="shared" si="11"/>
        <v>0</v>
      </c>
    </row>
    <row r="81" spans="1:9" ht="15" customHeight="1" x14ac:dyDescent="0.25">
      <c r="A81" s="3" t="s">
        <v>69</v>
      </c>
      <c r="B81" s="17">
        <v>103.4</v>
      </c>
      <c r="C81" s="9">
        <f>B81/B89*100</f>
        <v>9.3251697514580734E-2</v>
      </c>
      <c r="D81" s="17">
        <v>416</v>
      </c>
      <c r="E81" s="9">
        <f>D81/D89*100</f>
        <v>5.8621941882826843E-2</v>
      </c>
      <c r="F81" s="17">
        <v>125</v>
      </c>
      <c r="G81" s="9">
        <f>F81/F89*100</f>
        <v>0.10609845427283941</v>
      </c>
      <c r="H81" s="9">
        <f t="shared" si="10"/>
        <v>20.889748549323016</v>
      </c>
      <c r="I81" s="10">
        <f t="shared" si="11"/>
        <v>30.048076923076923</v>
      </c>
    </row>
    <row r="82" spans="1:9" ht="15" customHeight="1" x14ac:dyDescent="0.25">
      <c r="A82" s="3" t="s">
        <v>70</v>
      </c>
      <c r="B82" s="17">
        <v>0</v>
      </c>
      <c r="C82" s="9">
        <f>B82/B89*100</f>
        <v>0</v>
      </c>
      <c r="D82" s="17">
        <v>6818.4</v>
      </c>
      <c r="E82" s="9">
        <f>D82/D89*100</f>
        <v>0.96083617436025603</v>
      </c>
      <c r="F82" s="17">
        <v>1434.4</v>
      </c>
      <c r="G82" s="9">
        <f>F82/F89*100</f>
        <v>1.2175009824716869</v>
      </c>
      <c r="H82" s="9" t="e">
        <f t="shared" si="10"/>
        <v>#DIV/0!</v>
      </c>
      <c r="I82" s="10">
        <f t="shared" si="11"/>
        <v>21.037193476475423</v>
      </c>
    </row>
    <row r="83" spans="1:9" ht="26.25" customHeight="1" x14ac:dyDescent="0.25">
      <c r="A83" s="3" t="s">
        <v>71</v>
      </c>
      <c r="B83" s="17">
        <f>B84</f>
        <v>192.6</v>
      </c>
      <c r="C83" s="9">
        <f>B83/B89*100</f>
        <v>0.1736970690648767</v>
      </c>
      <c r="D83" s="17">
        <f>D84</f>
        <v>1176.9000000000001</v>
      </c>
      <c r="E83" s="9">
        <f>D83/D89*100</f>
        <v>0.16584654663918008</v>
      </c>
      <c r="F83" s="17">
        <f>F84</f>
        <v>274.7</v>
      </c>
      <c r="G83" s="9">
        <f>F83/F89*100</f>
        <v>0.23316196310999188</v>
      </c>
      <c r="H83" s="9">
        <f t="shared" si="10"/>
        <v>42.627206645898241</v>
      </c>
      <c r="I83" s="10">
        <f t="shared" si="11"/>
        <v>23.34098054210213</v>
      </c>
    </row>
    <row r="84" spans="1:9" ht="26.25" customHeight="1" x14ac:dyDescent="0.25">
      <c r="A84" s="3" t="s">
        <v>72</v>
      </c>
      <c r="B84" s="17">
        <v>192.6</v>
      </c>
      <c r="C84" s="9">
        <f>B84/B89*100</f>
        <v>0.1736970690648767</v>
      </c>
      <c r="D84" s="17">
        <v>1176.9000000000001</v>
      </c>
      <c r="E84" s="9">
        <f>D84/D89*100</f>
        <v>0.16584654663918008</v>
      </c>
      <c r="F84" s="17">
        <v>274.7</v>
      </c>
      <c r="G84" s="9">
        <f>F84/F89*100</f>
        <v>0.23316196310999188</v>
      </c>
      <c r="H84" s="9">
        <f t="shared" si="10"/>
        <v>42.627206645898241</v>
      </c>
      <c r="I84" s="10">
        <f t="shared" si="11"/>
        <v>23.34098054210213</v>
      </c>
    </row>
    <row r="85" spans="1:9" ht="39" customHeight="1" x14ac:dyDescent="0.25">
      <c r="A85" s="3" t="s">
        <v>73</v>
      </c>
      <c r="B85" s="17">
        <f>B86</f>
        <v>974.7</v>
      </c>
      <c r="C85" s="9">
        <f>B85/B89*100</f>
        <v>0.87903703643580133</v>
      </c>
      <c r="D85" s="17">
        <f>D86</f>
        <v>1425</v>
      </c>
      <c r="E85" s="9">
        <f>D85/D89*100</f>
        <v>0.20080833457458716</v>
      </c>
      <c r="F85" s="17">
        <f>F86</f>
        <v>0</v>
      </c>
      <c r="G85" s="9">
        <f>F85/F89*100</f>
        <v>0</v>
      </c>
      <c r="H85" s="9">
        <f t="shared" si="10"/>
        <v>-100</v>
      </c>
      <c r="I85" s="10">
        <f t="shared" si="11"/>
        <v>0</v>
      </c>
    </row>
    <row r="86" spans="1:9" ht="39" customHeight="1" x14ac:dyDescent="0.25">
      <c r="A86" s="3" t="s">
        <v>74</v>
      </c>
      <c r="B86" s="17">
        <v>974.7</v>
      </c>
      <c r="C86" s="9">
        <f>B86/B89*100</f>
        <v>0.87903703643580133</v>
      </c>
      <c r="D86" s="17">
        <v>1425</v>
      </c>
      <c r="E86" s="9">
        <f>D86/D89*100</f>
        <v>0.20080833457458716</v>
      </c>
      <c r="F86" s="17">
        <v>0</v>
      </c>
      <c r="G86" s="9">
        <f>F86/F89*100</f>
        <v>0</v>
      </c>
      <c r="H86" s="9">
        <f t="shared" si="10"/>
        <v>-100</v>
      </c>
      <c r="I86" s="10">
        <f t="shared" si="11"/>
        <v>0</v>
      </c>
    </row>
    <row r="87" spans="1:9" ht="90" customHeight="1" x14ac:dyDescent="0.25">
      <c r="A87" s="3" t="s">
        <v>75</v>
      </c>
      <c r="B87" s="17">
        <f>SUM(B88:B88)</f>
        <v>0</v>
      </c>
      <c r="C87" s="9">
        <f>B87/B89*100</f>
        <v>0</v>
      </c>
      <c r="D87" s="17">
        <f>SUM(D88:D88)</f>
        <v>1475.9</v>
      </c>
      <c r="E87" s="9">
        <f>D87/D89*100</f>
        <v>0.20798106736746189</v>
      </c>
      <c r="F87" s="17">
        <f>SUM(F88:F88)</f>
        <v>0</v>
      </c>
      <c r="G87" s="9">
        <f>F87/F89*100</f>
        <v>0</v>
      </c>
      <c r="H87" s="9" t="e">
        <f t="shared" si="10"/>
        <v>#DIV/0!</v>
      </c>
      <c r="I87" s="10">
        <f t="shared" si="11"/>
        <v>0</v>
      </c>
    </row>
    <row r="88" spans="1:9" ht="26.25" customHeight="1" x14ac:dyDescent="0.25">
      <c r="A88" s="3" t="s">
        <v>76</v>
      </c>
      <c r="B88" s="17">
        <v>0</v>
      </c>
      <c r="C88" s="9">
        <f>B88/B89*100</f>
        <v>0</v>
      </c>
      <c r="D88" s="17">
        <v>1475.9</v>
      </c>
      <c r="E88" s="9">
        <f t="shared" ref="E88:G88" si="12">D88/D89*100</f>
        <v>0.20798106736746189</v>
      </c>
      <c r="F88" s="17">
        <v>0</v>
      </c>
      <c r="G88" s="9">
        <f t="shared" si="12"/>
        <v>0</v>
      </c>
      <c r="H88" s="9" t="e">
        <f t="shared" si="10"/>
        <v>#DIV/0!</v>
      </c>
      <c r="I88" s="10">
        <f t="shared" si="11"/>
        <v>0</v>
      </c>
    </row>
    <row r="89" spans="1:9" s="14" customFormat="1" ht="15" customHeight="1" x14ac:dyDescent="0.25">
      <c r="A89" s="12" t="s">
        <v>77</v>
      </c>
      <c r="B89" s="16">
        <f>B43+B52+B54+B56+B61+B65+B72+B74+B79+B83+B85+B87</f>
        <v>110882.69999999998</v>
      </c>
      <c r="C89" s="13">
        <f>C43+C52+C54+C56+C61+C65+C72+C74+C79+C83+C85+C87</f>
        <v>100</v>
      </c>
      <c r="D89" s="16">
        <f>D43+D52+D54+D56+D61+D65+D72+D74+D79+D83+D85+D87</f>
        <v>709631.90000000014</v>
      </c>
      <c r="E89" s="13"/>
      <c r="F89" s="16">
        <f>F43+F52+F54+F56+F61+F65+F72+F74+F79+F83+F85+F87</f>
        <v>117815.09999999998</v>
      </c>
      <c r="G89" s="13"/>
      <c r="H89" s="9">
        <f t="shared" si="10"/>
        <v>6.2520122616061826</v>
      </c>
      <c r="I89" s="10">
        <f t="shared" si="11"/>
        <v>16.602283521921709</v>
      </c>
    </row>
    <row r="90" spans="1:9" ht="115.5" customHeight="1" x14ac:dyDescent="0.25">
      <c r="A90" s="3" t="s">
        <v>78</v>
      </c>
      <c r="B90" s="17">
        <v>42889.2</v>
      </c>
      <c r="C90" s="9">
        <f>B90/B89*100</f>
        <v>38.679794052634001</v>
      </c>
      <c r="D90" s="17">
        <v>208970.4</v>
      </c>
      <c r="E90" s="9">
        <f t="shared" ref="E90:G90" si="13">D90/D89*100</f>
        <v>29.447717894305477</v>
      </c>
      <c r="F90" s="17">
        <v>38322.800000000003</v>
      </c>
      <c r="G90" s="9">
        <f t="shared" si="13"/>
        <v>32.52791874725736</v>
      </c>
      <c r="H90" s="9">
        <f t="shared" si="10"/>
        <v>-10.646969400221948</v>
      </c>
      <c r="I90" s="10">
        <f t="shared" si="11"/>
        <v>18.338865217274794</v>
      </c>
    </row>
    <row r="91" spans="1:9" ht="51.75" customHeight="1" x14ac:dyDescent="0.25">
      <c r="A91" s="3" t="s">
        <v>79</v>
      </c>
      <c r="B91" s="17">
        <v>22791.200000000001</v>
      </c>
      <c r="C91" s="9">
        <f>B91/B89*100</f>
        <v>20.554333543465305</v>
      </c>
      <c r="D91" s="17">
        <v>180754.4</v>
      </c>
      <c r="E91" s="9">
        <f t="shared" ref="E91:G91" si="14">D91/D89*100</f>
        <v>25.471571951599124</v>
      </c>
      <c r="F91" s="17">
        <v>21819.8</v>
      </c>
      <c r="G91" s="9">
        <f t="shared" si="14"/>
        <v>18.520376420340011</v>
      </c>
      <c r="H91" s="9">
        <f t="shared" si="10"/>
        <v>-4.262171364386262</v>
      </c>
      <c r="I91" s="10">
        <f t="shared" si="11"/>
        <v>12.071518037735181</v>
      </c>
    </row>
    <row r="92" spans="1:9" ht="26.25" customHeight="1" x14ac:dyDescent="0.25">
      <c r="A92" s="3" t="s">
        <v>80</v>
      </c>
      <c r="B92" s="17">
        <v>2388.9</v>
      </c>
      <c r="C92" s="9">
        <f>B92/B89*100</f>
        <v>2.1544388800056278</v>
      </c>
      <c r="D92" s="17">
        <v>19327.400000000001</v>
      </c>
      <c r="E92" s="9">
        <f t="shared" ref="E92:G92" si="15">D92/D89*100</f>
        <v>2.7235810566013168</v>
      </c>
      <c r="F92" s="17">
        <v>2141.9</v>
      </c>
      <c r="G92" s="9">
        <f t="shared" si="15"/>
        <v>1.8180182336559578</v>
      </c>
      <c r="H92" s="9">
        <f t="shared" si="10"/>
        <v>-10.339486793084689</v>
      </c>
      <c r="I92" s="10">
        <f t="shared" si="11"/>
        <v>11.082194190630917</v>
      </c>
    </row>
    <row r="93" spans="1:9" ht="51.75" customHeight="1" x14ac:dyDescent="0.25">
      <c r="A93" s="3" t="s">
        <v>81</v>
      </c>
      <c r="B93" s="17">
        <v>0</v>
      </c>
      <c r="C93" s="9">
        <f>B93/B89*100</f>
        <v>0</v>
      </c>
      <c r="D93" s="17">
        <v>2338</v>
      </c>
      <c r="E93" s="9">
        <f t="shared" ref="E93:G93" si="16">D93/D89*100</f>
        <v>0.32946658683184898</v>
      </c>
      <c r="F93" s="17">
        <v>0</v>
      </c>
      <c r="G93" s="9">
        <f t="shared" si="16"/>
        <v>0</v>
      </c>
      <c r="H93" s="9" t="e">
        <f t="shared" si="10"/>
        <v>#DIV/0!</v>
      </c>
      <c r="I93" s="10">
        <f t="shared" si="11"/>
        <v>0</v>
      </c>
    </row>
    <row r="94" spans="1:9" ht="15" customHeight="1" x14ac:dyDescent="0.25">
      <c r="A94" s="3" t="s">
        <v>82</v>
      </c>
      <c r="B94" s="17">
        <v>0</v>
      </c>
      <c r="C94" s="9">
        <f>B94/B89*100</f>
        <v>0</v>
      </c>
      <c r="D94" s="17">
        <v>1475.9</v>
      </c>
      <c r="E94" s="9">
        <f t="shared" ref="E94:G94" si="17">D94/D89*100</f>
        <v>0.20798106736746189</v>
      </c>
      <c r="F94" s="17">
        <v>0</v>
      </c>
      <c r="G94" s="9">
        <f t="shared" si="17"/>
        <v>0</v>
      </c>
      <c r="H94" s="9" t="e">
        <f t="shared" si="10"/>
        <v>#DIV/0!</v>
      </c>
      <c r="I94" s="10">
        <f t="shared" si="11"/>
        <v>0</v>
      </c>
    </row>
    <row r="95" spans="1:9" ht="51.75" customHeight="1" x14ac:dyDescent="0.25">
      <c r="A95" s="3" t="s">
        <v>83</v>
      </c>
      <c r="B95" s="17">
        <v>40955.4</v>
      </c>
      <c r="C95" s="9">
        <f>B95/B89*100</f>
        <v>36.935788901244294</v>
      </c>
      <c r="D95" s="17">
        <v>291166</v>
      </c>
      <c r="E95" s="9">
        <f t="shared" ref="E95:G95" si="18">D95/D89*100</f>
        <v>41.030568101574907</v>
      </c>
      <c r="F95" s="17">
        <v>54656.3</v>
      </c>
      <c r="G95" s="9">
        <f t="shared" si="18"/>
        <v>46.391591570180744</v>
      </c>
      <c r="H95" s="9">
        <f t="shared" si="10"/>
        <v>33.453219844025455</v>
      </c>
      <c r="I95" s="10">
        <f t="shared" si="11"/>
        <v>18.771525521523806</v>
      </c>
    </row>
    <row r="96" spans="1:9" ht="42" customHeight="1" x14ac:dyDescent="0.25">
      <c r="A96" s="3" t="s">
        <v>84</v>
      </c>
      <c r="B96" s="17">
        <v>975.5</v>
      </c>
      <c r="C96" s="9">
        <f>B96/B89*100</f>
        <v>0.87975851958871865</v>
      </c>
      <c r="D96" s="17">
        <v>1425</v>
      </c>
      <c r="E96" s="9">
        <f t="shared" ref="E96:G96" si="19">D96/D89*100</f>
        <v>0.20080833457458716</v>
      </c>
      <c r="F96" s="17">
        <v>0</v>
      </c>
      <c r="G96" s="9">
        <f t="shared" si="19"/>
        <v>0</v>
      </c>
      <c r="H96" s="9">
        <f t="shared" si="10"/>
        <v>-100</v>
      </c>
      <c r="I96" s="10">
        <f t="shared" si="11"/>
        <v>0</v>
      </c>
    </row>
    <row r="97" spans="1:9" ht="15" customHeight="1" x14ac:dyDescent="0.25">
      <c r="A97" s="3" t="s">
        <v>85</v>
      </c>
      <c r="B97" s="17">
        <f>SUM(B98:B102)</f>
        <v>882.5</v>
      </c>
      <c r="C97" s="9">
        <f>B97/B89*100</f>
        <v>0.79588610306206475</v>
      </c>
      <c r="D97" s="17">
        <f>SUM(D98:D102)</f>
        <v>4174.75</v>
      </c>
      <c r="E97" s="9">
        <f t="shared" ref="E97:G97" si="20">D97/D89*100</f>
        <v>0.58829796123877731</v>
      </c>
      <c r="F97" s="17">
        <f>SUM(F98:F102)</f>
        <v>874.30000000000007</v>
      </c>
      <c r="G97" s="9">
        <f t="shared" si="20"/>
        <v>0.742095028565948</v>
      </c>
      <c r="H97" s="9">
        <f t="shared" si="10"/>
        <v>-0.92917847025495348</v>
      </c>
      <c r="I97" s="10">
        <f t="shared" si="11"/>
        <v>20.942571411461767</v>
      </c>
    </row>
    <row r="98" spans="1:9" ht="77.25" customHeight="1" x14ac:dyDescent="0.25">
      <c r="A98" s="3" t="s">
        <v>86</v>
      </c>
      <c r="B98" s="17">
        <v>0</v>
      </c>
      <c r="C98" s="9">
        <f>B98/B89*100</f>
        <v>0</v>
      </c>
      <c r="D98" s="17">
        <v>1450</v>
      </c>
      <c r="E98" s="9">
        <f t="shared" ref="E98:G98" si="21">D98/D89*100</f>
        <v>0.20433128781273779</v>
      </c>
      <c r="F98" s="17">
        <v>0</v>
      </c>
      <c r="G98" s="9">
        <f t="shared" si="21"/>
        <v>0</v>
      </c>
      <c r="H98" s="9" t="e">
        <f t="shared" si="10"/>
        <v>#DIV/0!</v>
      </c>
      <c r="I98" s="10">
        <f t="shared" si="11"/>
        <v>0</v>
      </c>
    </row>
    <row r="99" spans="1:9" ht="15" customHeight="1" x14ac:dyDescent="0.25">
      <c r="A99" s="3" t="s">
        <v>87</v>
      </c>
      <c r="B99" s="17">
        <v>242.8</v>
      </c>
      <c r="C99" s="9">
        <f>B99/B89*100</f>
        <v>0.21897013691044684</v>
      </c>
      <c r="D99" s="17">
        <v>622.79999999999995</v>
      </c>
      <c r="E99" s="9">
        <f>D99/D89*100</f>
        <v>8.7763811068809039E-2</v>
      </c>
      <c r="F99" s="17">
        <v>608.70000000000005</v>
      </c>
      <c r="G99" s="9">
        <f>F99/F89*100</f>
        <v>0.51665703292701881</v>
      </c>
      <c r="H99" s="9">
        <f t="shared" si="10"/>
        <v>150.7001647446458</v>
      </c>
      <c r="I99" s="10">
        <f t="shared" si="11"/>
        <v>97.736030828516391</v>
      </c>
    </row>
    <row r="100" spans="1:9" ht="26.25" customHeight="1" x14ac:dyDescent="0.25">
      <c r="A100" s="3" t="s">
        <v>88</v>
      </c>
      <c r="B100" s="17">
        <v>384</v>
      </c>
      <c r="C100" s="9">
        <f>B100/B89*100</f>
        <v>0.3463119134003772</v>
      </c>
      <c r="D100" s="17">
        <v>866.75</v>
      </c>
      <c r="E100" s="9">
        <f>D100/D89*100</f>
        <v>0.12214078876668309</v>
      </c>
      <c r="F100" s="17">
        <v>265.60000000000002</v>
      </c>
      <c r="G100" s="9">
        <f>F100/F89*100</f>
        <v>0.22543799563892919</v>
      </c>
      <c r="H100" s="9">
        <f t="shared" si="10"/>
        <v>-30.833333333333329</v>
      </c>
      <c r="I100" s="10">
        <f t="shared" si="11"/>
        <v>30.643207383905395</v>
      </c>
    </row>
    <row r="101" spans="1:9" ht="15" customHeight="1" x14ac:dyDescent="0.25">
      <c r="A101" s="3" t="s">
        <v>89</v>
      </c>
      <c r="B101" s="17">
        <v>0</v>
      </c>
      <c r="C101" s="9">
        <f>B101/B89*100</f>
        <v>0</v>
      </c>
      <c r="D101" s="17">
        <v>100</v>
      </c>
      <c r="E101" s="9">
        <f>D101/D89*100</f>
        <v>1.4091812952602608E-2</v>
      </c>
      <c r="F101" s="17">
        <v>0</v>
      </c>
      <c r="G101" s="9">
        <f>F101/F89*100</f>
        <v>0</v>
      </c>
      <c r="H101" s="9" t="e">
        <f t="shared" si="10"/>
        <v>#DIV/0!</v>
      </c>
      <c r="I101" s="10">
        <f t="shared" si="11"/>
        <v>0</v>
      </c>
    </row>
    <row r="102" spans="1:9" ht="15" customHeight="1" x14ac:dyDescent="0.25">
      <c r="A102" s="3" t="s">
        <v>90</v>
      </c>
      <c r="B102" s="17">
        <v>255.7</v>
      </c>
      <c r="C102" s="9">
        <f>B102/B89*100</f>
        <v>0.23060405275124074</v>
      </c>
      <c r="D102" s="17">
        <v>1135.2</v>
      </c>
      <c r="E102" s="9">
        <f>D102/D89*100</f>
        <v>0.15997026063794481</v>
      </c>
      <c r="F102" s="17">
        <v>0</v>
      </c>
      <c r="G102" s="9">
        <f>F102/F89*100</f>
        <v>0</v>
      </c>
      <c r="H102" s="9">
        <f t="shared" si="10"/>
        <v>-100</v>
      </c>
      <c r="I102" s="10">
        <f t="shared" si="11"/>
        <v>0</v>
      </c>
    </row>
    <row r="103" spans="1:9" ht="26.25" customHeight="1" x14ac:dyDescent="0.25">
      <c r="A103" s="3" t="s">
        <v>91</v>
      </c>
      <c r="B103" s="17">
        <f>B42-B89</f>
        <v>4762.3000000000175</v>
      </c>
      <c r="C103" s="9"/>
      <c r="D103" s="17">
        <f>D42-D89</f>
        <v>-28862.90000000014</v>
      </c>
      <c r="E103" s="9"/>
      <c r="F103" s="17">
        <f>F42-F89</f>
        <v>4339.9000000000233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/>
      <c r="C106" s="8"/>
      <c r="D106" s="8">
        <v>23155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-1767</v>
      </c>
      <c r="C107" s="8"/>
      <c r="D107" s="8">
        <v>-8900</v>
      </c>
      <c r="E107" s="8"/>
      <c r="F107" s="8">
        <v>-2027</v>
      </c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-2996</v>
      </c>
      <c r="C112" s="8"/>
      <c r="D112" s="8">
        <v>14607</v>
      </c>
      <c r="E112" s="8"/>
      <c r="F112" s="8">
        <v>-2312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-4763</v>
      </c>
      <c r="C113" s="7"/>
      <c r="D113" s="7">
        <f t="shared" ref="D113:F113" si="22">SUM(D105:D112)</f>
        <v>28862</v>
      </c>
      <c r="E113" s="7"/>
      <c r="F113" s="7">
        <f t="shared" si="22"/>
        <v>-4339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2024-03-05T13:59:47Z</dcterms:modified>
</cp:coreProperties>
</file>