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675A6331-6497-49EE-8407-EA1E3C363D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F113" i="1" l="1"/>
  <c r="D113" i="1"/>
  <c r="B113" i="1"/>
  <c r="I41" i="1"/>
  <c r="H41" i="1"/>
  <c r="I37" i="1"/>
  <c r="H37" i="1"/>
  <c r="I36" i="1"/>
  <c r="I34" i="1"/>
  <c r="H34" i="1"/>
  <c r="F33" i="1"/>
  <c r="F32" i="1" s="1"/>
  <c r="F31" i="1" s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D11" i="1" s="1"/>
  <c r="B12" i="1"/>
  <c r="B11" i="1" s="1"/>
  <c r="I10" i="1"/>
  <c r="H10" i="1"/>
  <c r="F9" i="1"/>
  <c r="D9" i="1"/>
  <c r="B9" i="1"/>
  <c r="I33" i="1" l="1"/>
  <c r="I31" i="1"/>
  <c r="I32" i="1"/>
  <c r="H9" i="1"/>
  <c r="H14" i="1"/>
  <c r="I9" i="1"/>
  <c r="I14" i="1"/>
  <c r="H31" i="1"/>
  <c r="H32" i="1"/>
  <c r="H33" i="1"/>
  <c r="B8" i="1"/>
  <c r="I11" i="1"/>
  <c r="F8" i="1"/>
  <c r="I12" i="1"/>
  <c r="I25" i="1"/>
  <c r="D8" i="1"/>
  <c r="H11" i="1"/>
  <c r="H12" i="1"/>
  <c r="H49" i="1"/>
  <c r="I49" i="1"/>
  <c r="F43" i="1"/>
  <c r="D43" i="1"/>
  <c r="B43" i="1"/>
  <c r="F61" i="1"/>
  <c r="F97" i="1"/>
  <c r="H45" i="1"/>
  <c r="H47" i="1"/>
  <c r="H50" i="1"/>
  <c r="H53" i="1"/>
  <c r="D97" i="1"/>
  <c r="I45" i="1"/>
  <c r="I46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2" i="1"/>
  <c r="I84" i="1"/>
  <c r="I86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2" i="1"/>
  <c r="H84" i="1"/>
  <c r="H86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5" i="1"/>
  <c r="H48" i="1"/>
  <c r="H46" i="1"/>
  <c r="F87" i="1"/>
  <c r="D87" i="1"/>
  <c r="F85" i="1"/>
  <c r="D85" i="1"/>
  <c r="F83" i="1"/>
  <c r="D83" i="1"/>
  <c r="F79" i="1"/>
  <c r="D79" i="1"/>
  <c r="F74" i="1"/>
  <c r="D74" i="1"/>
  <c r="F72" i="1"/>
  <c r="D72" i="1"/>
  <c r="F65" i="1"/>
  <c r="D65" i="1"/>
  <c r="D61" i="1"/>
  <c r="F56" i="1"/>
  <c r="D56" i="1"/>
  <c r="F54" i="1"/>
  <c r="F52" i="1"/>
  <c r="D54" i="1"/>
  <c r="D52" i="1"/>
  <c r="D42" i="1" l="1"/>
  <c r="B42" i="1"/>
  <c r="H8" i="1"/>
  <c r="F42" i="1"/>
  <c r="F103" i="1" s="1"/>
  <c r="I8" i="1"/>
  <c r="I52" i="1"/>
  <c r="I61" i="1"/>
  <c r="I72" i="1"/>
  <c r="I79" i="1"/>
  <c r="I85" i="1"/>
  <c r="I65" i="1"/>
  <c r="I74" i="1"/>
  <c r="I54" i="1"/>
  <c r="I87" i="1"/>
  <c r="I83" i="1"/>
  <c r="I56" i="1"/>
  <c r="I97" i="1"/>
  <c r="I43" i="1"/>
  <c r="B97" i="1"/>
  <c r="H97" i="1" s="1"/>
  <c r="B87" i="1"/>
  <c r="H87" i="1" s="1"/>
  <c r="B85" i="1"/>
  <c r="H85" i="1" s="1"/>
  <c r="B83" i="1"/>
  <c r="H83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B54" i="1"/>
  <c r="H54" i="1" s="1"/>
  <c r="B52" i="1"/>
  <c r="H52" i="1" s="1"/>
  <c r="H43" i="1"/>
  <c r="D89" i="1"/>
  <c r="F89" i="1"/>
  <c r="G8" i="1" l="1"/>
  <c r="D103" i="1"/>
  <c r="C8" i="1"/>
  <c r="E8" i="1"/>
  <c r="I42" i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28" i="1"/>
  <c r="G23" i="1"/>
  <c r="G19" i="1"/>
  <c r="G18" i="1"/>
  <c r="G16" i="1"/>
  <c r="G14" i="1"/>
  <c r="G13" i="1"/>
  <c r="G9" i="1"/>
  <c r="G30" i="1"/>
  <c r="G21" i="1"/>
  <c r="G17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30" i="1"/>
  <c r="C21" i="1"/>
  <c r="C19" i="1"/>
  <c r="C17" i="1"/>
  <c r="C14" i="1"/>
  <c r="C9" i="1"/>
  <c r="C28" i="1"/>
  <c r="C23" i="1"/>
  <c r="C18" i="1"/>
  <c r="C16" i="1"/>
  <c r="C13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42" i="1" s="1"/>
  <c r="E27" i="1"/>
  <c r="E26" i="1"/>
  <c r="E22" i="1"/>
  <c r="E19" i="1"/>
  <c r="E15" i="1"/>
  <c r="E14" i="1"/>
  <c r="E10" i="1"/>
  <c r="E9" i="1"/>
  <c r="E29" i="1"/>
  <c r="E24" i="1"/>
  <c r="E20" i="1"/>
  <c r="E25" i="1"/>
  <c r="E11" i="1"/>
  <c r="E12" i="1"/>
  <c r="E49" i="1"/>
  <c r="G44" i="1"/>
  <c r="G49" i="1"/>
  <c r="E80" i="1"/>
  <c r="E44" i="1"/>
  <c r="I89" i="1"/>
  <c r="G83" i="1"/>
  <c r="G80" i="1"/>
  <c r="G65" i="1"/>
  <c r="G46" i="1"/>
  <c r="G58" i="1"/>
  <c r="E43" i="1"/>
  <c r="E58" i="1"/>
  <c r="G81" i="1"/>
  <c r="G87" i="1"/>
  <c r="G77" i="1"/>
  <c r="G86" i="1"/>
  <c r="G76" i="1"/>
  <c r="G45" i="1"/>
  <c r="G61" i="1"/>
  <c r="G59" i="1"/>
  <c r="G88" i="1"/>
  <c r="G82" i="1"/>
  <c r="G69" i="1"/>
  <c r="G52" i="1"/>
  <c r="G85" i="1"/>
  <c r="G78" i="1"/>
  <c r="G67" i="1"/>
  <c r="G56" i="1"/>
  <c r="G84" i="1"/>
  <c r="G79" i="1"/>
  <c r="G71" i="1"/>
  <c r="G63" i="1"/>
  <c r="G54" i="1"/>
  <c r="G50" i="1"/>
  <c r="G47" i="1"/>
  <c r="E71" i="1"/>
  <c r="E82" i="1"/>
  <c r="E84" i="1"/>
  <c r="E68" i="1"/>
  <c r="E62" i="1"/>
  <c r="E56" i="1"/>
  <c r="E75" i="1"/>
  <c r="G75" i="1" s="1"/>
  <c r="E93" i="1"/>
  <c r="G93" i="1" s="1"/>
  <c r="E74" i="1"/>
  <c r="G74" i="1" s="1"/>
  <c r="E69" i="1"/>
  <c r="E65" i="1"/>
  <c r="E53" i="1"/>
  <c r="E86" i="1"/>
  <c r="E77" i="1"/>
  <c r="E73" i="1"/>
  <c r="G73" i="1" s="1"/>
  <c r="E70" i="1"/>
  <c r="E64" i="1"/>
  <c r="E55" i="1"/>
  <c r="E46" i="1"/>
  <c r="E100" i="1"/>
  <c r="G100" i="1" s="1"/>
  <c r="E79" i="1"/>
  <c r="E72" i="1"/>
  <c r="E67" i="1"/>
  <c r="E59" i="1"/>
  <c r="E50" i="1"/>
  <c r="E97" i="1"/>
  <c r="G97" i="1" s="1"/>
  <c r="E47" i="1"/>
  <c r="E99" i="1"/>
  <c r="G99" i="1" s="1"/>
  <c r="E96" i="1"/>
  <c r="G96" i="1" s="1"/>
  <c r="E92" i="1"/>
  <c r="G92" i="1" s="1"/>
  <c r="E66" i="1"/>
  <c r="E61" i="1"/>
  <c r="E57" i="1"/>
  <c r="E52" i="1"/>
  <c r="E48" i="1"/>
  <c r="E102" i="1"/>
  <c r="G102" i="1" s="1"/>
  <c r="E95" i="1"/>
  <c r="G95" i="1" s="1"/>
  <c r="E91" i="1"/>
  <c r="G91" i="1" s="1"/>
  <c r="E63" i="1"/>
  <c r="E60" i="1"/>
  <c r="E54" i="1"/>
  <c r="E51" i="1"/>
  <c r="E45" i="1"/>
  <c r="E101" i="1"/>
  <c r="G101" i="1" s="1"/>
  <c r="E98" i="1"/>
  <c r="G98" i="1" s="1"/>
  <c r="E94" i="1"/>
  <c r="G94" i="1" s="1"/>
  <c r="E90" i="1"/>
  <c r="G90" i="1" s="1"/>
  <c r="B89" i="1"/>
  <c r="B103" i="1" s="1"/>
  <c r="G43" i="1"/>
  <c r="E88" i="1"/>
  <c r="E87" i="1"/>
  <c r="E85" i="1"/>
  <c r="E83" i="1"/>
  <c r="E81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C42" i="1" l="1"/>
  <c r="C49" i="1"/>
  <c r="C80" i="1"/>
  <c r="C44" i="1"/>
  <c r="H89" i="1"/>
  <c r="C102" i="1"/>
  <c r="C58" i="1"/>
  <c r="C91" i="1"/>
  <c r="C57" i="1"/>
  <c r="C90" i="1"/>
  <c r="C92" i="1"/>
  <c r="C43" i="1"/>
  <c r="C59" i="1"/>
  <c r="C55" i="1"/>
  <c r="C74" i="1"/>
  <c r="C52" i="1"/>
  <c r="C65" i="1"/>
  <c r="C77" i="1"/>
  <c r="C78" i="1"/>
  <c r="C95" i="1"/>
  <c r="C62" i="1"/>
  <c r="C86" i="1"/>
  <c r="C100" i="1"/>
  <c r="C51" i="1"/>
  <c r="C69" i="1"/>
  <c r="C93" i="1"/>
  <c r="C45" i="1"/>
  <c r="C47" i="1"/>
  <c r="C71" i="1"/>
  <c r="C94" i="1"/>
  <c r="C46" i="1"/>
  <c r="C61" i="1"/>
  <c r="C84" i="1"/>
  <c r="C56" i="1"/>
  <c r="C87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3" i="1"/>
  <c r="C66" i="1"/>
  <c r="C48" i="1"/>
  <c r="C97" i="1"/>
  <c r="C81" i="1"/>
  <c r="C85" i="1"/>
  <c r="C60" i="1"/>
  <c r="C82" i="1"/>
  <c r="C68" i="1"/>
  <c r="C50" i="1"/>
  <c r="C72" i="1"/>
  <c r="C96" i="1"/>
  <c r="C101" i="1"/>
  <c r="C89" i="1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<sst xmlns="http://schemas.openxmlformats.org/spreadsheetml/2006/main" count="120" uniqueCount="118">
  <si>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</si>
  <si>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</si>
  <si>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</si>
  <si>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</si>
  <si>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</si>
  <si>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</si>
  <si>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</si>
  <si>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</si>
  <si>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</si>
  <si>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</si>
  <si>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</si>
  <si>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</si>
  <si>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</si>
  <si>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</si>
  <si>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</si>
  <si>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</si>
  <si>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</si>
  <si>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</si>
  <si>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</si>
  <si>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</si>
  <si>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</si>
  <si>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</si>
  <si>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</si>
  <si>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</si>
  <si>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</si>
  <si>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</si>
  <si>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</si>
  <si>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</si>
  <si>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</si>
  <si>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</si>
  <si>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</si>
  <si>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</si>
  <si>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</si>
  <si>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</si>
  <si>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</si>
  <si>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</si>
  <si>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</si>
  <si>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</si>
  <si>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</si>
  <si>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</si>
  <si>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</si>
  <si>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</si>
  <si>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</si>
  <si>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</si>
  <si>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</si>
  <si>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</si>
  <si>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</si>
  <si>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</si>
  <si>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</si>
  <si>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</si>
  <si>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</si>
  <si>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</si>
  <si>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</si>
  <si>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</si>
  <si>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</si>
  <si>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</si>
  <si>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</si>
  <si>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</si>
  <si>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</si>
  <si>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</si>
  <si>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</si>
  <si>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</si>
  <si>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</si>
  <si>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</si>
  <si>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</si>
  <si>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</si>
  <si>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</si>
  <si>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</si>
  <si>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</si>
  <si>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</si>
  <si>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</si>
  <si>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</si>
  <si>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</si>
  <si>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</si>
  <si>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</si>
  <si>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</si>
  <si>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</si>
  <si>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</si>
  <si>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</si>
  <si>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</si>
  <si>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</si>
  <si>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</si>
  <si>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</si>
  <si>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</si>
  <si>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</si>
  <si>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</si>
  <si>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</si>
  <si>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</si>
  <si>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</si>
  <si>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</si>
  <si>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</si>
  <si>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</si>
  <si>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</si>
  <si>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</si>
  <si>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</si>
  <si>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</si>
  <si>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</si>
  <si>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</si>
  <si>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</si>
  <si>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</si>
  <si>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</si>
  <si>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</si>
  <si>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</si>
  <si>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</si>
  <si>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01.03 .2022 (отчетный) год</t>
  </si>
  <si>
    <t>План на 2023 год по состоянию на 01.03.2023 (текущий) год</t>
  </si>
  <si>
    <t>Факт на 01.03.2023 (текущий) год</t>
  </si>
  <si>
    <t>Информация об исполнении консолидированного бюджета Пряжинского национального муниципального района за январь-февраль 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</si>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</sst>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workbookViewId="0">
      <selection activeCell="A2" sqref="A2:I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0" customHeight="1" x14ac:dyDescent="0.25">
      <c r="A2" s="26" t="s">
        <v>107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23091</v>
      </c>
      <c r="C8" s="15">
        <f>B8/B42*100</f>
        <v>37.49634633496801</v>
      </c>
      <c r="D8" s="15">
        <f>D9+D11+D14+D19+D22+D23+D24+D25+D27+D28+D29+D30</f>
        <v>207752</v>
      </c>
      <c r="E8" s="15">
        <f>D8/D42*100</f>
        <v>30.517253282684731</v>
      </c>
      <c r="F8" s="15">
        <f t="shared" ref="F8" si="1">F9+F11+F14+F19+F22+F23+F24+F25+F27+F28+F29+F30</f>
        <v>9952</v>
      </c>
      <c r="G8" s="10">
        <f>F8/F42*100</f>
        <v>17.290986169990965</v>
      </c>
      <c r="H8" s="10">
        <f>F8/B8*100-100</f>
        <v>-56.900957082846134</v>
      </c>
      <c r="I8" s="10">
        <f>F8/D8*100</f>
        <v>4.7903269282606189</v>
      </c>
    </row>
    <row r="9" spans="1:9" ht="26.25" customHeight="1" x14ac:dyDescent="0.25">
      <c r="A9" s="3" t="s">
        <v>9</v>
      </c>
      <c r="B9" s="15">
        <f>B10</f>
        <v>13984</v>
      </c>
      <c r="C9" s="15">
        <f>B9/B42*100</f>
        <v>22.707934136598357</v>
      </c>
      <c r="D9" s="15">
        <f>D10</f>
        <v>128013</v>
      </c>
      <c r="E9" s="15">
        <f>D9/D42*100</f>
        <v>18.80417586582233</v>
      </c>
      <c r="F9" s="15">
        <f>F10</f>
        <v>936</v>
      </c>
      <c r="G9" s="10">
        <f>F9/F42*100</f>
        <v>1.6262422683994717</v>
      </c>
      <c r="H9" s="10">
        <f t="shared" ref="H9:H42" si="2">F9/B9*100-100</f>
        <v>-93.306636155606412</v>
      </c>
      <c r="I9" s="10">
        <f t="shared" ref="I9:I42" si="3">F9/D9*100</f>
        <v>0.73117573996390994</v>
      </c>
    </row>
    <row r="10" spans="1:9" ht="15" customHeight="1" x14ac:dyDescent="0.25">
      <c r="A10" s="3" t="s">
        <v>10</v>
      </c>
      <c r="B10" s="15">
        <v>13984</v>
      </c>
      <c r="C10" s="15">
        <f>B10/B42*100</f>
        <v>22.707934136598357</v>
      </c>
      <c r="D10" s="15">
        <v>128013</v>
      </c>
      <c r="E10" s="15">
        <f>D10/D42*100</f>
        <v>18.80417586582233</v>
      </c>
      <c r="F10" s="15">
        <v>936</v>
      </c>
      <c r="G10" s="10">
        <f>F10/F42*100</f>
        <v>1.6262422683994717</v>
      </c>
      <c r="H10" s="10">
        <f t="shared" si="2"/>
        <v>-93.306636155606412</v>
      </c>
      <c r="I10" s="10">
        <f t="shared" si="3"/>
        <v>0.73117573996390994</v>
      </c>
    </row>
    <row r="11" spans="1:9" ht="26.25" customHeight="1" x14ac:dyDescent="0.25">
      <c r="A11" s="3" t="s">
        <v>11</v>
      </c>
      <c r="B11" s="15">
        <f>B12</f>
        <v>2290</v>
      </c>
      <c r="C11" s="15">
        <f>B11/B42*100</f>
        <v>3.7186190770030199</v>
      </c>
      <c r="D11" s="15">
        <f>D12</f>
        <v>24573</v>
      </c>
      <c r="E11" s="15">
        <f>D11/D42*100</f>
        <v>3.6095944439303205</v>
      </c>
      <c r="F11" s="15">
        <f>F12</f>
        <v>3124</v>
      </c>
      <c r="G11" s="10">
        <f>F11/F42*100</f>
        <v>5.4277573146153317</v>
      </c>
      <c r="H11" s="10">
        <f t="shared" si="2"/>
        <v>36.419213973799117</v>
      </c>
      <c r="I11" s="10">
        <f t="shared" si="3"/>
        <v>12.713140438692875</v>
      </c>
    </row>
    <row r="12" spans="1:9" ht="64.5" customHeight="1" x14ac:dyDescent="0.25">
      <c r="A12" s="3" t="s">
        <v>12</v>
      </c>
      <c r="B12" s="15">
        <f>B13</f>
        <v>2290</v>
      </c>
      <c r="C12" s="15">
        <f>B12/B42*100</f>
        <v>3.7186190770030199</v>
      </c>
      <c r="D12" s="15">
        <f>D13</f>
        <v>24573</v>
      </c>
      <c r="E12" s="15">
        <f>D12/D42*100</f>
        <v>3.6095944439303205</v>
      </c>
      <c r="F12" s="15">
        <f>F13</f>
        <v>3124</v>
      </c>
      <c r="G12" s="10">
        <f>F12/F42*100</f>
        <v>5.4277573146153317</v>
      </c>
      <c r="H12" s="10">
        <f t="shared" si="2"/>
        <v>36.419213973799117</v>
      </c>
      <c r="I12" s="10">
        <f t="shared" si="3"/>
        <v>12.713140438692875</v>
      </c>
    </row>
    <row r="13" spans="1:9" ht="26.25" customHeight="1" x14ac:dyDescent="0.25">
      <c r="A13" s="3" t="s">
        <v>13</v>
      </c>
      <c r="B13" s="15">
        <v>2290</v>
      </c>
      <c r="C13" s="15">
        <f>B13/B42*100</f>
        <v>3.7186190770030199</v>
      </c>
      <c r="D13" s="15">
        <v>24573</v>
      </c>
      <c r="E13" s="15">
        <f>D13/D42*100</f>
        <v>3.6095944439303205</v>
      </c>
      <c r="F13" s="15">
        <v>3124</v>
      </c>
      <c r="G13" s="10">
        <f>F13/F42*100</f>
        <v>5.4277573146153317</v>
      </c>
      <c r="H13" s="10">
        <f t="shared" si="2"/>
        <v>36.419213973799117</v>
      </c>
      <c r="I13" s="10">
        <f t="shared" si="3"/>
        <v>12.713140438692875</v>
      </c>
    </row>
    <row r="14" spans="1:9" ht="26.25" customHeight="1" x14ac:dyDescent="0.25">
      <c r="A14" s="3" t="s">
        <v>14</v>
      </c>
      <c r="B14" s="15">
        <f>B15+B16+B17+B18</f>
        <v>787</v>
      </c>
      <c r="C14" s="15">
        <f>B14/B42*100</f>
        <v>1.2779708356337891</v>
      </c>
      <c r="D14" s="15">
        <f>D15+D16+D17+D18</f>
        <v>4221</v>
      </c>
      <c r="E14" s="15">
        <f>D14/D42*100</f>
        <v>0.62003410848613849</v>
      </c>
      <c r="F14" s="15">
        <f>F15+F16+F17+F18</f>
        <v>-9</v>
      </c>
      <c r="G14" s="10">
        <f>F14/F42*100</f>
        <v>-1.5636944888456458E-2</v>
      </c>
      <c r="H14" s="10">
        <f t="shared" si="2"/>
        <v>-101.143583227446</v>
      </c>
      <c r="I14" s="10">
        <f t="shared" si="3"/>
        <v>-0.21321961620469082</v>
      </c>
    </row>
    <row r="15" spans="1:9" ht="26.25" customHeight="1" x14ac:dyDescent="0.25">
      <c r="A15" s="3" t="s">
        <v>15</v>
      </c>
      <c r="B15" s="15">
        <v>142</v>
      </c>
      <c r="C15" s="15">
        <f>B15/B42*100</f>
        <v>0.23058685979669385</v>
      </c>
      <c r="D15" s="15">
        <v>1900</v>
      </c>
      <c r="E15" s="15">
        <f>D15/D42*100</f>
        <v>0.27909613980660103</v>
      </c>
      <c r="F15" s="15">
        <v>8</v>
      </c>
      <c r="G15" s="10">
        <f>F15/F42*100</f>
        <v>1.3899506567516854E-2</v>
      </c>
      <c r="H15" s="10">
        <f t="shared" si="2"/>
        <v>-94.366197183098592</v>
      </c>
      <c r="I15" s="10">
        <f t="shared" si="3"/>
        <v>0.42105263157894735</v>
      </c>
    </row>
    <row r="16" spans="1:9" ht="26.25" customHeight="1" x14ac:dyDescent="0.25">
      <c r="A16" s="3" t="s">
        <v>110</v>
      </c>
      <c r="B16" s="15">
        <v>14</v>
      </c>
      <c r="C16" s="15">
        <f>B16/B42*100</f>
        <v>2.273391575460362E-2</v>
      </c>
      <c r="D16" s="15">
        <v>0</v>
      </c>
      <c r="E16" s="15">
        <f>D16/D42*100</f>
        <v>0</v>
      </c>
      <c r="F16" s="15">
        <v>-76</v>
      </c>
      <c r="G16" s="10">
        <f>F16/F42*100</f>
        <v>-0.1320453123914101</v>
      </c>
      <c r="H16" s="10">
        <f t="shared" si="2"/>
        <v>-642.85714285714289</v>
      </c>
      <c r="I16" s="10"/>
    </row>
    <row r="17" spans="1:9" ht="39" customHeight="1" x14ac:dyDescent="0.25">
      <c r="A17" s="3" t="s">
        <v>111</v>
      </c>
      <c r="B17" s="15">
        <v>494</v>
      </c>
      <c r="C17" s="15">
        <f>B17/B42*100</f>
        <v>0.80218245591244186</v>
      </c>
      <c r="D17" s="15">
        <v>1221</v>
      </c>
      <c r="E17" s="15">
        <f>D17/D42*100</f>
        <v>0.17935599300203153</v>
      </c>
      <c r="F17" s="15">
        <v>13</v>
      </c>
      <c r="G17" s="10">
        <f>F17/F42*100</f>
        <v>2.2586698172214887E-2</v>
      </c>
      <c r="H17" s="10"/>
      <c r="I17" s="10">
        <f t="shared" si="3"/>
        <v>1.0647010647010646</v>
      </c>
    </row>
    <row r="18" spans="1:9" ht="26.25" customHeight="1" x14ac:dyDescent="0.25">
      <c r="A18" s="3" t="s">
        <v>112</v>
      </c>
      <c r="B18" s="15">
        <v>137</v>
      </c>
      <c r="C18" s="15">
        <f>B18/B42*100</f>
        <v>0.22246760417004968</v>
      </c>
      <c r="D18" s="15">
        <v>1100</v>
      </c>
      <c r="E18" s="15">
        <f>D18/D42*100</f>
        <v>0.16158197567750587</v>
      </c>
      <c r="F18" s="15">
        <v>46</v>
      </c>
      <c r="G18" s="10">
        <f>F18/F42*100</f>
        <v>7.9922162763221907E-2</v>
      </c>
      <c r="H18" s="10">
        <f t="shared" si="2"/>
        <v>-66.423357664233578</v>
      </c>
      <c r="I18" s="10">
        <f t="shared" si="3"/>
        <v>4.1818181818181817</v>
      </c>
    </row>
    <row r="19" spans="1:9" ht="15" customHeight="1" x14ac:dyDescent="0.25">
      <c r="A19" s="3" t="s">
        <v>16</v>
      </c>
      <c r="B19" s="15">
        <f>B20+B21</f>
        <v>1496</v>
      </c>
      <c r="C19" s="15">
        <f>B19/B42*100</f>
        <v>2.4292812834919295</v>
      </c>
      <c r="D19" s="15">
        <f>D20+D21</f>
        <v>14630</v>
      </c>
      <c r="E19" s="15">
        <f>D19/D42*100</f>
        <v>2.1490402765108283</v>
      </c>
      <c r="F19" s="15">
        <f>F20+F21</f>
        <v>11</v>
      </c>
      <c r="G19" s="10">
        <f>F19/F42*100</f>
        <v>1.9111821530335672E-2</v>
      </c>
      <c r="H19" s="10"/>
      <c r="I19" s="10"/>
    </row>
    <row r="20" spans="1:9" ht="26.25" customHeight="1" x14ac:dyDescent="0.25">
      <c r="A20" s="3" t="s">
        <v>113</v>
      </c>
      <c r="B20" s="15">
        <v>129</v>
      </c>
      <c r="C20" s="15">
        <f>B20/B42*100</f>
        <v>0.20947679516741904</v>
      </c>
      <c r="D20" s="15">
        <v>2043</v>
      </c>
      <c r="E20" s="15">
        <f>D20/D42*100</f>
        <v>0.30010179664467684</v>
      </c>
      <c r="F20" s="15">
        <v>-77</v>
      </c>
      <c r="G20" s="10">
        <f>F20/F42*100</f>
        <v>-0.13378275071234971</v>
      </c>
      <c r="H20" s="10"/>
      <c r="I20" s="10"/>
    </row>
    <row r="21" spans="1:9" ht="15" customHeight="1" x14ac:dyDescent="0.25">
      <c r="A21" s="3" t="s">
        <v>114</v>
      </c>
      <c r="B21" s="15">
        <v>1367</v>
      </c>
      <c r="C21" s="15">
        <f>B21/B42*100</f>
        <v>2.2198044883245105</v>
      </c>
      <c r="D21" s="15">
        <v>12587</v>
      </c>
      <c r="E21" s="15">
        <f>D21/D42*100</f>
        <v>1.8489384798661512</v>
      </c>
      <c r="F21" s="15">
        <v>88</v>
      </c>
      <c r="G21" s="10">
        <f>F21/F42*100</f>
        <v>0.15289457224268538</v>
      </c>
      <c r="H21" s="10"/>
      <c r="I21" s="10"/>
    </row>
    <row r="22" spans="1:9" ht="15" customHeight="1" x14ac:dyDescent="0.25">
      <c r="A22" s="3" t="s">
        <v>17</v>
      </c>
      <c r="B22" s="15">
        <v>252</v>
      </c>
      <c r="C22" s="15">
        <f>B22/B42*100</f>
        <v>0.4092104835828651</v>
      </c>
      <c r="D22" s="15">
        <v>2313</v>
      </c>
      <c r="E22" s="15">
        <f>D22/D42*100</f>
        <v>0.33976282703824645</v>
      </c>
      <c r="F22" s="15">
        <v>369</v>
      </c>
      <c r="G22" s="10">
        <f>F22/F42*100</f>
        <v>0.64111474042671479</v>
      </c>
      <c r="H22" s="10">
        <f t="shared" si="2"/>
        <v>46.428571428571416</v>
      </c>
      <c r="I22" s="10">
        <f t="shared" si="3"/>
        <v>15.953307392996107</v>
      </c>
    </row>
    <row r="23" spans="1:9" ht="51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26.25" customHeight="1" x14ac:dyDescent="0.25">
      <c r="A24" s="3" t="s">
        <v>19</v>
      </c>
      <c r="B24" s="15">
        <v>666</v>
      </c>
      <c r="C24" s="15">
        <f>B24/B42*100</f>
        <v>1.0814848494690006</v>
      </c>
      <c r="D24" s="15">
        <v>9485</v>
      </c>
      <c r="E24" s="15">
        <f>D24/D42*100</f>
        <v>1.3932773084555847</v>
      </c>
      <c r="F24" s="15">
        <v>2067</v>
      </c>
      <c r="G24" s="10">
        <f>F24/F42*100</f>
        <v>3.5912850093821671</v>
      </c>
      <c r="H24" s="10">
        <f t="shared" si="2"/>
        <v>210.36036036036035</v>
      </c>
      <c r="I24" s="10">
        <f t="shared" si="3"/>
        <v>21.792303637322089</v>
      </c>
    </row>
    <row r="25" spans="1:9" ht="51.75" customHeight="1" x14ac:dyDescent="0.25">
      <c r="A25" s="3" t="s">
        <v>20</v>
      </c>
      <c r="B25" s="15">
        <f>B26</f>
        <v>59</v>
      </c>
      <c r="C25" s="15">
        <f>B25/B42*100</f>
        <v>9.5807216394400971E-2</v>
      </c>
      <c r="D25" s="15">
        <f>D26</f>
        <v>231</v>
      </c>
      <c r="E25" s="15">
        <f>D25/D42*100</f>
        <v>3.3932214892276234E-2</v>
      </c>
      <c r="F25" s="15">
        <f>F26</f>
        <v>42</v>
      </c>
      <c r="G25" s="10">
        <f>F25/F42*100</f>
        <v>7.2972409479463471E-2</v>
      </c>
      <c r="H25" s="10"/>
      <c r="I25" s="10">
        <f t="shared" si="3"/>
        <v>18.181818181818183</v>
      </c>
    </row>
    <row r="26" spans="1:9" ht="26.25" customHeight="1" x14ac:dyDescent="0.25">
      <c r="A26" s="3" t="s">
        <v>21</v>
      </c>
      <c r="B26" s="15">
        <v>59</v>
      </c>
      <c r="C26" s="15">
        <f>B26/B42*100</f>
        <v>9.5807216394400971E-2</v>
      </c>
      <c r="D26" s="15">
        <v>231</v>
      </c>
      <c r="E26" s="15">
        <f>D26/D42*100</f>
        <v>3.3932214892276234E-2</v>
      </c>
      <c r="F26" s="15">
        <v>42</v>
      </c>
      <c r="G26" s="10">
        <f>F26/F42*100</f>
        <v>7.2972409479463471E-2</v>
      </c>
      <c r="H26" s="10"/>
      <c r="I26" s="10">
        <f t="shared" si="3"/>
        <v>18.181818181818183</v>
      </c>
    </row>
    <row r="27" spans="1:9" ht="64.5" customHeight="1" x14ac:dyDescent="0.25">
      <c r="A27" s="3" t="s">
        <v>22</v>
      </c>
      <c r="B27" s="15">
        <v>2033</v>
      </c>
      <c r="C27" s="15">
        <f>B27/B42*100</f>
        <v>3.3012893377935106</v>
      </c>
      <c r="D27" s="15">
        <v>14195</v>
      </c>
      <c r="E27" s="15">
        <f>D27/D42*100</f>
        <v>2.0851419497656325</v>
      </c>
      <c r="F27" s="15">
        <v>2114</v>
      </c>
      <c r="G27" s="10">
        <f>F27/F42*100</f>
        <v>3.6729446104663284</v>
      </c>
      <c r="H27" s="10">
        <f t="shared" si="2"/>
        <v>3.9842597147073207</v>
      </c>
      <c r="I27" s="10">
        <f t="shared" si="3"/>
        <v>14.89256780556534</v>
      </c>
    </row>
    <row r="28" spans="1:9" ht="64.5" customHeight="1" x14ac:dyDescent="0.25">
      <c r="A28" s="3" t="s">
        <v>23</v>
      </c>
      <c r="B28" s="15">
        <v>1456</v>
      </c>
      <c r="C28" s="15">
        <f>B28/B42*100</f>
        <v>2.3643272384787766</v>
      </c>
      <c r="D28" s="15">
        <v>8985</v>
      </c>
      <c r="E28" s="15">
        <f>D28/D42*100</f>
        <v>1.3198309558749004</v>
      </c>
      <c r="F28" s="15">
        <v>1172</v>
      </c>
      <c r="G28" s="10">
        <f>F28/F42*100</f>
        <v>2.036277712141219</v>
      </c>
      <c r="H28" s="10">
        <f t="shared" si="2"/>
        <v>-19.505494505494497</v>
      </c>
      <c r="I28" s="10">
        <f t="shared" si="3"/>
        <v>13.043962159154146</v>
      </c>
    </row>
    <row r="29" spans="1:9" ht="26.25" customHeight="1" x14ac:dyDescent="0.25">
      <c r="A29" s="3" t="s">
        <v>24</v>
      </c>
      <c r="B29" s="15">
        <v>39</v>
      </c>
      <c r="C29" s="15">
        <f>B29/B42*100</f>
        <v>6.3330193887824363E-2</v>
      </c>
      <c r="D29" s="15">
        <v>986</v>
      </c>
      <c r="E29" s="15">
        <f>D29/D42*100</f>
        <v>0.14483620728910981</v>
      </c>
      <c r="F29" s="15">
        <v>104</v>
      </c>
      <c r="G29" s="10">
        <f>F29/F42*100</f>
        <v>0.1806935853777191</v>
      </c>
      <c r="H29" s="10">
        <f t="shared" si="2"/>
        <v>166.66666666666663</v>
      </c>
      <c r="I29" s="10">
        <f t="shared" si="3"/>
        <v>10.547667342799189</v>
      </c>
    </row>
    <row r="30" spans="1:9" ht="39" customHeight="1" x14ac:dyDescent="0.25">
      <c r="A30" s="3" t="s">
        <v>25</v>
      </c>
      <c r="B30" s="15">
        <v>29</v>
      </c>
      <c r="C30" s="15">
        <f>B30/B42*100</f>
        <v>4.7091682634536065E-2</v>
      </c>
      <c r="D30" s="15">
        <v>120</v>
      </c>
      <c r="E30" s="15">
        <f>D30/D42*100</f>
        <v>1.762712461936428E-2</v>
      </c>
      <c r="F30" s="15">
        <v>22</v>
      </c>
      <c r="G30" s="10">
        <f>F30/F42*100</f>
        <v>3.8223643060671345E-2</v>
      </c>
      <c r="H30" s="10">
        <f t="shared" si="2"/>
        <v>-24.137931034482762</v>
      </c>
      <c r="I30" s="10">
        <f t="shared" si="3"/>
        <v>18.333333333333332</v>
      </c>
    </row>
    <row r="31" spans="1:9" ht="26.25" customHeight="1" x14ac:dyDescent="0.25">
      <c r="A31" s="3" t="s">
        <v>26</v>
      </c>
      <c r="B31" s="15">
        <f>B32+B39+B40+B41</f>
        <v>38491</v>
      </c>
      <c r="C31" s="15">
        <f>B31/B42*100</f>
        <v>62.50365366503199</v>
      </c>
      <c r="D31" s="15">
        <f>D32+D39+D40+D41</f>
        <v>473017</v>
      </c>
      <c r="E31" s="15">
        <f>D31/D42*100</f>
        <v>69.482746717315266</v>
      </c>
      <c r="F31" s="15">
        <f t="shared" ref="F31" si="4">F32+F39+F40+F41</f>
        <v>47604</v>
      </c>
      <c r="G31" s="10">
        <f>F31/F42*100</f>
        <v>82.709013830009042</v>
      </c>
      <c r="H31" s="10">
        <f t="shared" si="2"/>
        <v>23.675664441038165</v>
      </c>
      <c r="I31" s="10">
        <f t="shared" si="3"/>
        <v>10.063908908136494</v>
      </c>
    </row>
    <row r="32" spans="1:9" ht="15" customHeight="1" x14ac:dyDescent="0.25">
      <c r="A32" s="3" t="s">
        <v>27</v>
      </c>
      <c r="B32" s="15">
        <f>B33+B36+B37+B38</f>
        <v>38498</v>
      </c>
      <c r="C32" s="15">
        <f>B32/B42*100</f>
        <v>62.51502062290929</v>
      </c>
      <c r="D32" s="15">
        <f>D33+D36+D37+D38</f>
        <v>473014</v>
      </c>
      <c r="E32" s="15">
        <f>D32/D42*100</f>
        <v>69.482306039199798</v>
      </c>
      <c r="F32" s="15">
        <f t="shared" ref="F32" si="5">F33+F36+F37+F38</f>
        <v>47601</v>
      </c>
      <c r="G32" s="10">
        <f>F32/F42*100</f>
        <v>82.703801515046223</v>
      </c>
      <c r="H32" s="10">
        <f t="shared" si="2"/>
        <v>23.645384175801325</v>
      </c>
      <c r="I32" s="10">
        <f t="shared" si="3"/>
        <v>10.063338505837036</v>
      </c>
    </row>
    <row r="33" spans="1:9" ht="51.75" customHeight="1" x14ac:dyDescent="0.25">
      <c r="A33" s="3" t="s">
        <v>28</v>
      </c>
      <c r="B33" s="15">
        <f>B34+B35</f>
        <v>11714</v>
      </c>
      <c r="C33" s="15">
        <f>B33/B42*100</f>
        <v>19.021792082101914</v>
      </c>
      <c r="D33" s="15">
        <f>D34+D35</f>
        <v>69229</v>
      </c>
      <c r="E33" s="15">
        <f>D33/D42*100</f>
        <v>10.169235085616412</v>
      </c>
      <c r="F33" s="15">
        <f>F34+F35</f>
        <v>15338</v>
      </c>
      <c r="G33" s="10">
        <f>F33/F42*100</f>
        <v>26.648828966571685</v>
      </c>
      <c r="H33" s="10">
        <f t="shared" si="2"/>
        <v>30.937339935120377</v>
      </c>
      <c r="I33" s="10">
        <f t="shared" si="3"/>
        <v>22.155455083852143</v>
      </c>
    </row>
    <row r="34" spans="1:9" ht="39" customHeight="1" x14ac:dyDescent="0.25">
      <c r="A34" s="3" t="s">
        <v>29</v>
      </c>
      <c r="B34" s="15">
        <v>11714</v>
      </c>
      <c r="C34" s="15">
        <f>B34/B42*100</f>
        <v>19.021792082101914</v>
      </c>
      <c r="D34" s="15">
        <v>69229</v>
      </c>
      <c r="E34" s="15">
        <f>D34/D42*100</f>
        <v>10.169235085616412</v>
      </c>
      <c r="F34" s="15">
        <v>15338</v>
      </c>
      <c r="G34" s="10">
        <f>F34/F42*100</f>
        <v>26.648828966571685</v>
      </c>
      <c r="H34" s="10">
        <f t="shared" si="2"/>
        <v>30.937339935120377</v>
      </c>
      <c r="I34" s="10">
        <f t="shared" si="3"/>
        <v>22.155455083852143</v>
      </c>
    </row>
    <row r="35" spans="1:9" ht="26.25" customHeight="1" x14ac:dyDescent="0.25">
      <c r="A35" s="19" t="s">
        <v>115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116</v>
      </c>
      <c r="B36" s="15">
        <v>1897</v>
      </c>
      <c r="C36" s="15">
        <f>B36/B42*100</f>
        <v>3.0804455847487899</v>
      </c>
      <c r="D36" s="15">
        <v>131365</v>
      </c>
      <c r="E36" s="15">
        <f>D36/D42*100</f>
        <v>19.296560213523236</v>
      </c>
      <c r="F36" s="15">
        <v>2209</v>
      </c>
      <c r="G36" s="10">
        <f>F36/F42*100</f>
        <v>3.8380012509555907</v>
      </c>
      <c r="H36" s="10"/>
      <c r="I36" s="10">
        <f t="shared" si="3"/>
        <v>1.6815742397137745</v>
      </c>
    </row>
    <row r="37" spans="1:9" ht="26.25" customHeight="1" x14ac:dyDescent="0.25">
      <c r="A37" s="18" t="s">
        <v>117</v>
      </c>
      <c r="B37" s="15">
        <v>23098</v>
      </c>
      <c r="C37" s="15">
        <f>B37/B42*100</f>
        <v>37.50771329284531</v>
      </c>
      <c r="D37" s="15">
        <v>272420</v>
      </c>
      <c r="E37" s="15">
        <f>D37/D42*100</f>
        <v>40.016510740060141</v>
      </c>
      <c r="F37" s="15">
        <v>28191</v>
      </c>
      <c r="G37" s="10">
        <f>F37/F42*100</f>
        <v>48.980123705608456</v>
      </c>
      <c r="H37" s="10">
        <f t="shared" si="2"/>
        <v>22.049528097670802</v>
      </c>
      <c r="I37" s="10">
        <f t="shared" si="3"/>
        <v>10.348359151310477</v>
      </c>
    </row>
    <row r="38" spans="1:9" ht="26.25" customHeight="1" x14ac:dyDescent="0.25">
      <c r="A38" s="3" t="s">
        <v>30</v>
      </c>
      <c r="B38" s="15">
        <v>1789</v>
      </c>
      <c r="C38" s="15">
        <f>B38/B42*100</f>
        <v>2.9050696632132769</v>
      </c>
      <c r="D38" s="15">
        <v>0</v>
      </c>
      <c r="E38" s="15">
        <f>D38/D42*100</f>
        <v>0</v>
      </c>
      <c r="F38" s="15">
        <v>1863</v>
      </c>
      <c r="G38" s="10">
        <f>F38/F42*100</f>
        <v>3.2368475919104869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10</v>
      </c>
      <c r="E39" s="15">
        <f>D39/D42*100</f>
        <v>1.46892705161369E-3</v>
      </c>
      <c r="F39" s="15">
        <v>10</v>
      </c>
      <c r="G39" s="10">
        <f>F39/F42*100</f>
        <v>1.7374383209396067E-2</v>
      </c>
      <c r="H39" s="10"/>
      <c r="I39" s="10"/>
    </row>
    <row r="40" spans="1:9" ht="39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25">
      <c r="A41" s="3" t="s">
        <v>33</v>
      </c>
      <c r="B41" s="15">
        <v>-7</v>
      </c>
      <c r="C41" s="15">
        <f>B41/B42*100</f>
        <v>-1.136695787730181E-2</v>
      </c>
      <c r="D41" s="15">
        <v>-7</v>
      </c>
      <c r="E41" s="15">
        <f>D41/D42*100</f>
        <v>-1.028248936129583E-3</v>
      </c>
      <c r="F41" s="15">
        <v>-7</v>
      </c>
      <c r="G41" s="10">
        <f>F41/F42*100</f>
        <v>-1.2162068246577246E-2</v>
      </c>
      <c r="H41" s="10">
        <f t="shared" si="2"/>
        <v>0</v>
      </c>
      <c r="I41" s="10">
        <f t="shared" si="3"/>
        <v>100</v>
      </c>
    </row>
    <row r="42" spans="1:9" ht="27.75" customHeight="1" x14ac:dyDescent="0.25">
      <c r="A42" s="12" t="s">
        <v>34</v>
      </c>
      <c r="B42" s="16">
        <f>B8+B31</f>
        <v>61582</v>
      </c>
      <c r="C42" s="16">
        <f t="shared" ref="C42:F42" si="6">C8+C31</f>
        <v>100</v>
      </c>
      <c r="D42" s="16">
        <f t="shared" si="6"/>
        <v>680769</v>
      </c>
      <c r="E42" s="16">
        <f t="shared" si="6"/>
        <v>100</v>
      </c>
      <c r="F42" s="16">
        <f t="shared" si="6"/>
        <v>57556</v>
      </c>
      <c r="G42" s="10">
        <f>G31+G8</f>
        <v>100</v>
      </c>
      <c r="H42" s="10">
        <f t="shared" si="2"/>
        <v>-6.5376246305738732</v>
      </c>
      <c r="I42" s="10">
        <f t="shared" si="3"/>
        <v>8.4545565382677523</v>
      </c>
    </row>
    <row r="43" spans="1:9" ht="26.25" customHeight="1" x14ac:dyDescent="0.25">
      <c r="A43" s="3" t="s">
        <v>35</v>
      </c>
      <c r="B43" s="17">
        <f>SUM(B44:B51)</f>
        <v>10193.200000000001</v>
      </c>
      <c r="C43" s="9">
        <f>B43/B89*100</f>
        <v>16.310738025212103</v>
      </c>
      <c r="D43" s="17">
        <f>SUM(D44:D51)</f>
        <v>79965.700000000012</v>
      </c>
      <c r="E43" s="9">
        <f>D43/D89*100</f>
        <v>11.260709655778617</v>
      </c>
      <c r="F43" s="17">
        <f>SUM(F44:F51)</f>
        <v>8979.5</v>
      </c>
      <c r="G43" s="9">
        <f>F43/F89*100</f>
        <v>13.799648074012033</v>
      </c>
      <c r="H43" s="9">
        <f>F43/B43*100-100</f>
        <v>-11.906957579562842</v>
      </c>
      <c r="I43" s="10">
        <f t="shared" ref="I43:I65" si="7">F43/D43*100</f>
        <v>11.229189515004556</v>
      </c>
    </row>
    <row r="44" spans="1:9" ht="51.75" customHeight="1" x14ac:dyDescent="0.25">
      <c r="A44" s="3" t="s">
        <v>108</v>
      </c>
      <c r="B44" s="17">
        <v>565.70000000000005</v>
      </c>
      <c r="C44" s="9">
        <f>B44/B89*100</f>
        <v>0.90520979681184377</v>
      </c>
      <c r="D44" s="17">
        <v>5722.3</v>
      </c>
      <c r="E44" s="9">
        <f>D44/D89*100</f>
        <v>0.80580997681833544</v>
      </c>
      <c r="F44" s="17">
        <v>695.4</v>
      </c>
      <c r="G44" s="9">
        <f>F44/F89*100</f>
        <v>1.0686870394418362</v>
      </c>
      <c r="H44" s="9"/>
      <c r="I44" s="10"/>
    </row>
    <row r="45" spans="1:9" ht="78" customHeight="1" x14ac:dyDescent="0.25">
      <c r="A45" s="3" t="s">
        <v>36</v>
      </c>
      <c r="B45" s="17">
        <v>15.7</v>
      </c>
      <c r="C45" s="9">
        <f>B45/B89*100</f>
        <v>2.51224921512214E-2</v>
      </c>
      <c r="D45" s="17">
        <v>317.60000000000002</v>
      </c>
      <c r="E45" s="9">
        <f>D45/D89*100</f>
        <v>4.4724192831117449E-2</v>
      </c>
      <c r="F45" s="17">
        <v>23</v>
      </c>
      <c r="G45" s="9">
        <f>F45/F89*100</f>
        <v>3.5346278267417645E-2</v>
      </c>
      <c r="H45" s="9">
        <f>F45/B45*100-100</f>
        <v>46.496815286624212</v>
      </c>
      <c r="I45" s="10">
        <f t="shared" si="7"/>
        <v>7.241813602015112</v>
      </c>
    </row>
    <row r="46" spans="1:9" ht="111.75" customHeight="1" x14ac:dyDescent="0.25">
      <c r="A46" s="3" t="s">
        <v>37</v>
      </c>
      <c r="B46" s="17">
        <v>3643.4</v>
      </c>
      <c r="C46" s="9">
        <f>B46/B89*100</f>
        <v>5.8300183378191122</v>
      </c>
      <c r="D46" s="17">
        <v>29866.6</v>
      </c>
      <c r="E46" s="9">
        <f>D46/D89*100</f>
        <v>4.2057921209378213</v>
      </c>
      <c r="F46" s="17">
        <v>2826.9</v>
      </c>
      <c r="G46" s="9">
        <f>F46/F89*100</f>
        <v>4.3443649580070849</v>
      </c>
      <c r="H46" s="9">
        <f>F46/B46*100-100</f>
        <v>-22.41038590327716</v>
      </c>
      <c r="I46" s="10">
        <f t="shared" si="7"/>
        <v>9.4650880917144917</v>
      </c>
    </row>
    <row r="47" spans="1:9" ht="15" customHeight="1" x14ac:dyDescent="0.25">
      <c r="A47" s="3" t="s">
        <v>38</v>
      </c>
      <c r="B47" s="17">
        <v>0</v>
      </c>
      <c r="C47" s="9">
        <f>B47/B89*100</f>
        <v>0</v>
      </c>
      <c r="D47" s="17">
        <v>0.3</v>
      </c>
      <c r="E47" s="9">
        <f>D47/D89*100</f>
        <v>4.2245774084808662E-5</v>
      </c>
      <c r="F47" s="17">
        <v>0</v>
      </c>
      <c r="G47" s="9">
        <f>F47/F89*100</f>
        <v>0</v>
      </c>
      <c r="H47" s="9" t="e">
        <f t="shared" ref="H47:H50" si="8">F47/B47*100-100</f>
        <v>#DIV/0!</v>
      </c>
      <c r="I47" s="10">
        <f t="shared" si="7"/>
        <v>0</v>
      </c>
    </row>
    <row r="48" spans="1:9" ht="64.5" customHeight="1" x14ac:dyDescent="0.25">
      <c r="A48" s="3" t="s">
        <v>39</v>
      </c>
      <c r="B48" s="17">
        <v>717.4</v>
      </c>
      <c r="C48" s="9">
        <f>B48/B89*100</f>
        <v>1.1479538770246009</v>
      </c>
      <c r="D48" s="17">
        <v>8124.8</v>
      </c>
      <c r="E48" s="9">
        <f>D48/D89*100</f>
        <v>1.1441282176141783</v>
      </c>
      <c r="F48" s="17">
        <v>804.8</v>
      </c>
      <c r="G48" s="9">
        <f>F48/F89*100</f>
        <v>1.2368123804181617</v>
      </c>
      <c r="H48" s="9">
        <f t="shared" si="8"/>
        <v>12.182882631725661</v>
      </c>
      <c r="I48" s="10">
        <f t="shared" si="7"/>
        <v>9.9054745962977542</v>
      </c>
    </row>
    <row r="49" spans="1:9" ht="29.25" customHeight="1" x14ac:dyDescent="0.25">
      <c r="A49" s="3" t="s">
        <v>109</v>
      </c>
      <c r="B49" s="17">
        <v>113.2</v>
      </c>
      <c r="C49" s="9">
        <f>B49/B89*100</f>
        <v>0.18113796888651357</v>
      </c>
      <c r="D49" s="17">
        <v>1135.2</v>
      </c>
      <c r="E49" s="9">
        <f>D49/D89*100</f>
        <v>0.159858009136916</v>
      </c>
      <c r="F49" s="17">
        <v>0</v>
      </c>
      <c r="G49" s="9">
        <f>F49/F89*100</f>
        <v>0</v>
      </c>
      <c r="H49" s="9">
        <f t="shared" si="8"/>
        <v>-100</v>
      </c>
      <c r="I49" s="10">
        <f t="shared" si="7"/>
        <v>0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1.4081924694936222E-2</v>
      </c>
      <c r="F50" s="17">
        <v>0</v>
      </c>
      <c r="G50" s="9">
        <f>F50/F89*100</f>
        <v>0</v>
      </c>
      <c r="H50" s="9" t="e">
        <f t="shared" si="8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5137.8</v>
      </c>
      <c r="C51" s="9">
        <f>B51/B89*100</f>
        <v>8.2212955525188107</v>
      </c>
      <c r="D51" s="17">
        <v>34698.9</v>
      </c>
      <c r="E51" s="9">
        <f>D51/D89*100</f>
        <v>4.8862729679712249</v>
      </c>
      <c r="F51" s="17">
        <v>4629.3999999999996</v>
      </c>
      <c r="G51" s="9">
        <f>F51/F89*100</f>
        <v>7.1144374178775323</v>
      </c>
      <c r="H51" s="9">
        <f>F51/B51*100-100</f>
        <v>-9.8952859200436052</v>
      </c>
      <c r="I51" s="10">
        <f t="shared" si="7"/>
        <v>13.341633308260493</v>
      </c>
    </row>
    <row r="52" spans="1:9" ht="15" customHeight="1" x14ac:dyDescent="0.25">
      <c r="A52" s="3" t="s">
        <v>42</v>
      </c>
      <c r="B52" s="17">
        <f>B53</f>
        <v>98.7</v>
      </c>
      <c r="C52" s="9">
        <f>B52/B89*100</f>
        <v>0.15793566721818805</v>
      </c>
      <c r="D52" s="17">
        <f>D53</f>
        <v>1583.6</v>
      </c>
      <c r="E52" s="9">
        <f>D52/D89*100</f>
        <v>0.22300135946901001</v>
      </c>
      <c r="F52" s="17">
        <f>F53</f>
        <v>191.9</v>
      </c>
      <c r="G52" s="9">
        <f>F52/F89*100</f>
        <v>0.29491090432684547</v>
      </c>
      <c r="H52" s="9">
        <f>F52/B52*100-100</f>
        <v>94.42755825734551</v>
      </c>
      <c r="I52" s="10">
        <f t="shared" si="7"/>
        <v>12.117959080575904</v>
      </c>
    </row>
    <row r="53" spans="1:9" ht="26.25" customHeight="1" x14ac:dyDescent="0.25">
      <c r="A53" s="3" t="s">
        <v>43</v>
      </c>
      <c r="B53" s="17">
        <v>98.7</v>
      </c>
      <c r="C53" s="9">
        <f>B53/B89*100</f>
        <v>0.15793566721818805</v>
      </c>
      <c r="D53" s="17">
        <v>1583.6</v>
      </c>
      <c r="E53" s="9">
        <f>D53/D89*100</f>
        <v>0.22300135946901001</v>
      </c>
      <c r="F53" s="17">
        <v>191.9</v>
      </c>
      <c r="G53" s="9">
        <f>F53/F89*100</f>
        <v>0.29491090432684547</v>
      </c>
      <c r="H53" s="9">
        <f t="shared" ref="H53:H102" si="9">F53/B53*100-100</f>
        <v>94.42755825734551</v>
      </c>
      <c r="I53" s="10">
        <f t="shared" si="7"/>
        <v>12.117959080575904</v>
      </c>
    </row>
    <row r="54" spans="1:9" ht="51.75" customHeight="1" x14ac:dyDescent="0.25">
      <c r="A54" s="3" t="s">
        <v>44</v>
      </c>
      <c r="B54" s="17">
        <f>B55</f>
        <v>157.6</v>
      </c>
      <c r="C54" s="9">
        <f>B54/B89*100</f>
        <v>0.25218501675366195</v>
      </c>
      <c r="D54" s="17">
        <f>D55</f>
        <v>1775</v>
      </c>
      <c r="E54" s="9">
        <f>D54/D89*100</f>
        <v>0.24995416333511797</v>
      </c>
      <c r="F54" s="17">
        <f>F55</f>
        <v>84.7</v>
      </c>
      <c r="G54" s="9">
        <f>F54/F89*100</f>
        <v>0.13016651170653368</v>
      </c>
      <c r="H54" s="9">
        <f t="shared" si="9"/>
        <v>-46.256345177664969</v>
      </c>
      <c r="I54" s="10">
        <f t="shared" si="7"/>
        <v>4.7718309859154928</v>
      </c>
    </row>
    <row r="55" spans="1:9" ht="66" customHeight="1" x14ac:dyDescent="0.25">
      <c r="A55" s="3" t="s">
        <v>102</v>
      </c>
      <c r="B55" s="17">
        <v>157.6</v>
      </c>
      <c r="C55" s="9">
        <f>B55/B89*100</f>
        <v>0.25218501675366195</v>
      </c>
      <c r="D55" s="17">
        <v>1775</v>
      </c>
      <c r="E55" s="9">
        <f>D55/D89*100</f>
        <v>0.24995416333511797</v>
      </c>
      <c r="F55" s="17">
        <v>84.7</v>
      </c>
      <c r="G55" s="9">
        <f>F55/F89*100</f>
        <v>0.13016651170653368</v>
      </c>
      <c r="H55" s="9">
        <f t="shared" si="9"/>
        <v>-46.256345177664969</v>
      </c>
      <c r="I55" s="10">
        <f t="shared" si="7"/>
        <v>4.7718309859154928</v>
      </c>
    </row>
    <row r="56" spans="1:9" ht="26.25" customHeight="1" x14ac:dyDescent="0.25">
      <c r="A56" s="3" t="s">
        <v>45</v>
      </c>
      <c r="B56" s="17">
        <f>SUM(B57:B60)</f>
        <v>2637.7</v>
      </c>
      <c r="C56" s="9">
        <f>B56/B89*100</f>
        <v>4.2207386972787697</v>
      </c>
      <c r="D56" s="17">
        <f>SUM(D57:D60)</f>
        <v>40572.400000000001</v>
      </c>
      <c r="E56" s="9">
        <f>D56/D89*100</f>
        <v>5.7133748149283043</v>
      </c>
      <c r="F56" s="17">
        <f>SUM(F57:F60)</f>
        <v>2890</v>
      </c>
      <c r="G56" s="9">
        <f>F56/F89*100</f>
        <v>4.4413367040363916</v>
      </c>
      <c r="H56" s="9">
        <f t="shared" si="9"/>
        <v>9.5651514577093764</v>
      </c>
      <c r="I56" s="10">
        <f t="shared" si="7"/>
        <v>7.1230688842661509</v>
      </c>
    </row>
    <row r="57" spans="1:9" ht="26.25" customHeight="1" x14ac:dyDescent="0.25">
      <c r="A57" s="3" t="s">
        <v>46</v>
      </c>
      <c r="B57" s="17">
        <v>0</v>
      </c>
      <c r="C57" s="9">
        <f>B57/B89*100</f>
        <v>0</v>
      </c>
      <c r="D57" s="17">
        <v>1196</v>
      </c>
      <c r="E57" s="9">
        <f>D57/D89*100</f>
        <v>0.16841981935143724</v>
      </c>
      <c r="F57" s="17">
        <v>0</v>
      </c>
      <c r="G57" s="9">
        <f>F57/F89*100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 x14ac:dyDescent="0.25">
      <c r="A58" s="18" t="s">
        <v>47</v>
      </c>
      <c r="B58" s="17">
        <v>0</v>
      </c>
      <c r="C58" s="9">
        <f>B58/B89*100</f>
        <v>0</v>
      </c>
      <c r="D58" s="17">
        <v>350</v>
      </c>
      <c r="E58" s="9">
        <f>D58/D89*100</f>
        <v>4.9286736432276781E-2</v>
      </c>
      <c r="F58" s="17">
        <v>0</v>
      </c>
      <c r="G58" s="9">
        <f>F58/F89*100</f>
        <v>0</v>
      </c>
      <c r="H58" s="9" t="e">
        <f t="shared" si="9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7">
        <v>2615.6999999999998</v>
      </c>
      <c r="C59" s="9">
        <f>B59/B89*100</f>
        <v>4.1855352050923456</v>
      </c>
      <c r="D59" s="17">
        <v>37626.400000000001</v>
      </c>
      <c r="E59" s="9">
        <f>D59/D89*100</f>
        <v>5.2985213134154829</v>
      </c>
      <c r="F59" s="17">
        <v>2861.3</v>
      </c>
      <c r="G59" s="9">
        <f>F59/F89*100</f>
        <v>4.3972306959374832</v>
      </c>
      <c r="H59" s="9">
        <f t="shared" si="9"/>
        <v>9.3894559773674473</v>
      </c>
      <c r="I59" s="10">
        <f t="shared" si="7"/>
        <v>7.604501094975868</v>
      </c>
    </row>
    <row r="60" spans="1:9" ht="26.25" customHeight="1" x14ac:dyDescent="0.25">
      <c r="A60" s="3" t="s">
        <v>49</v>
      </c>
      <c r="B60" s="17">
        <v>22</v>
      </c>
      <c r="C60" s="9">
        <f>B60/B89*100</f>
        <v>3.5203492186424899E-2</v>
      </c>
      <c r="D60" s="17">
        <v>1400</v>
      </c>
      <c r="E60" s="9">
        <f>D60/D89*100</f>
        <v>0.19714694572910713</v>
      </c>
      <c r="F60" s="17">
        <v>28.7</v>
      </c>
      <c r="G60" s="9">
        <f>F60/F89*100</f>
        <v>4.4106008098908106E-2</v>
      </c>
      <c r="H60" s="9">
        <f t="shared" si="9"/>
        <v>30.454545454545439</v>
      </c>
      <c r="I60" s="10">
        <f t="shared" si="7"/>
        <v>2.0500000000000003</v>
      </c>
    </row>
    <row r="61" spans="1:9" ht="26.25" customHeight="1" x14ac:dyDescent="0.25">
      <c r="A61" s="3" t="s">
        <v>50</v>
      </c>
      <c r="B61" s="17">
        <f>SUM(B62:B64)</f>
        <v>1452</v>
      </c>
      <c r="C61" s="9">
        <f>B61/B89*100</f>
        <v>2.3234304843040432</v>
      </c>
      <c r="D61" s="17">
        <f>SUM(D62:D64)</f>
        <v>15405.7</v>
      </c>
      <c r="E61" s="9">
        <f>D61/D89*100</f>
        <v>2.16941907272779</v>
      </c>
      <c r="F61" s="17">
        <f>SUM(F62:F64)</f>
        <v>1380.4</v>
      </c>
      <c r="G61" s="9">
        <f>F61/F89*100</f>
        <v>2.1213914139279706</v>
      </c>
      <c r="H61" s="9">
        <f t="shared" si="9"/>
        <v>-4.9311294765840188</v>
      </c>
      <c r="I61" s="10">
        <f t="shared" si="7"/>
        <v>8.9603198816022651</v>
      </c>
    </row>
    <row r="62" spans="1:9" ht="15" customHeight="1" x14ac:dyDescent="0.25">
      <c r="A62" s="3" t="s">
        <v>51</v>
      </c>
      <c r="B62" s="17">
        <v>275.89999999999998</v>
      </c>
      <c r="C62" s="9">
        <f>B62/B89*100</f>
        <v>0.4414837951924831</v>
      </c>
      <c r="D62" s="17">
        <v>6623</v>
      </c>
      <c r="E62" s="9">
        <f>D62/D89*100</f>
        <v>0.93264587254562603</v>
      </c>
      <c r="F62" s="17">
        <v>262.39999999999998</v>
      </c>
      <c r="G62" s="9">
        <f>F62/F89*100</f>
        <v>0.40325493119001699</v>
      </c>
      <c r="H62" s="9">
        <f t="shared" si="9"/>
        <v>-4.8930772018847506</v>
      </c>
      <c r="I62" s="10">
        <f t="shared" si="7"/>
        <v>3.961950777593235</v>
      </c>
    </row>
    <row r="63" spans="1:9" ht="15" customHeight="1" x14ac:dyDescent="0.25">
      <c r="A63" s="3" t="s">
        <v>52</v>
      </c>
      <c r="B63" s="17">
        <v>0</v>
      </c>
      <c r="C63" s="9">
        <f>B63/B89*100</f>
        <v>0</v>
      </c>
      <c r="D63" s="17">
        <v>800</v>
      </c>
      <c r="E63" s="9">
        <f>D63/D89*100</f>
        <v>0.11265539755948978</v>
      </c>
      <c r="F63" s="17">
        <v>0</v>
      </c>
      <c r="G63" s="9">
        <f>F63/F89*100</f>
        <v>0</v>
      </c>
      <c r="H63" s="9" t="e">
        <f t="shared" si="9"/>
        <v>#DIV/0!</v>
      </c>
      <c r="I63" s="10">
        <f t="shared" si="7"/>
        <v>0</v>
      </c>
    </row>
    <row r="64" spans="1:9" ht="15" customHeight="1" x14ac:dyDescent="0.25">
      <c r="A64" s="3" t="s">
        <v>53</v>
      </c>
      <c r="B64" s="17">
        <v>1176.0999999999999</v>
      </c>
      <c r="C64" s="9">
        <f>B64/B89*100</f>
        <v>1.8819466891115597</v>
      </c>
      <c r="D64" s="17">
        <v>7982.7</v>
      </c>
      <c r="E64" s="9">
        <f>D64/D89*100</f>
        <v>1.1241178026226739</v>
      </c>
      <c r="F64" s="17">
        <v>1118</v>
      </c>
      <c r="G64" s="9">
        <f>F64/F89*100</f>
        <v>1.7181364827379535</v>
      </c>
      <c r="H64" s="9">
        <f t="shared" si="9"/>
        <v>-4.9400561176770594</v>
      </c>
      <c r="I64" s="10">
        <f t="shared" si="7"/>
        <v>14.005286431909003</v>
      </c>
    </row>
    <row r="65" spans="1:9" ht="15" customHeight="1" x14ac:dyDescent="0.25">
      <c r="A65" s="3" t="s">
        <v>54</v>
      </c>
      <c r="B65" s="17">
        <f>SUM(B66:B71)</f>
        <v>41561.5</v>
      </c>
      <c r="C65" s="9">
        <f>B65/B89*100</f>
        <v>66.504997295731741</v>
      </c>
      <c r="D65" s="17">
        <f>SUM(D66:D71)</f>
        <v>497116.2</v>
      </c>
      <c r="E65" s="9">
        <f>D65/D89*100</f>
        <v>70.003528930328557</v>
      </c>
      <c r="F65" s="17">
        <f>SUM(F66:F71)</f>
        <v>43989.600000000006</v>
      </c>
      <c r="G65" s="9">
        <f>F65/F89*100</f>
        <v>67.602984455321547</v>
      </c>
      <c r="H65" s="9">
        <f t="shared" si="9"/>
        <v>5.8421856766478726</v>
      </c>
      <c r="I65" s="10">
        <f t="shared" si="7"/>
        <v>8.84895724581094</v>
      </c>
    </row>
    <row r="66" spans="1:9" ht="15" customHeight="1" x14ac:dyDescent="0.25">
      <c r="A66" s="3" t="s">
        <v>55</v>
      </c>
      <c r="B66" s="17">
        <v>13798.6</v>
      </c>
      <c r="C66" s="9">
        <f>B66/B89*100</f>
        <v>22.079950331072844</v>
      </c>
      <c r="D66" s="17">
        <v>147990.79999999999</v>
      </c>
      <c r="E66" s="9">
        <f>D66/D89*100</f>
        <v>20.839953011433675</v>
      </c>
      <c r="F66" s="17">
        <v>14345.5</v>
      </c>
      <c r="G66" s="9">
        <f>F66/F89*100</f>
        <v>22.046088473271297</v>
      </c>
      <c r="H66" s="9">
        <f t="shared" si="9"/>
        <v>3.9634455669415729</v>
      </c>
      <c r="I66" s="10">
        <f t="shared" ref="I66:I102" si="10">F66/D66*100</f>
        <v>9.6935079748200579</v>
      </c>
    </row>
    <row r="67" spans="1:9" ht="15" customHeight="1" x14ac:dyDescent="0.25">
      <c r="A67" s="3" t="s">
        <v>56</v>
      </c>
      <c r="B67" s="17">
        <v>23417.5</v>
      </c>
      <c r="C67" s="9">
        <f>B67/B89*100</f>
        <v>37.471717194345686</v>
      </c>
      <c r="D67" s="17">
        <v>314885.40000000002</v>
      </c>
      <c r="E67" s="9">
        <f>D67/D89*100</f>
        <v>44.341924903348705</v>
      </c>
      <c r="F67" s="17">
        <v>25990.3</v>
      </c>
      <c r="G67" s="9">
        <f>F67/F89*100</f>
        <v>39.941755480594118</v>
      </c>
      <c r="H67" s="9">
        <f t="shared" si="9"/>
        <v>10.986655279171558</v>
      </c>
      <c r="I67" s="10">
        <f t="shared" si="10"/>
        <v>8.2538917333099597</v>
      </c>
    </row>
    <row r="68" spans="1:9" ht="26.25" customHeight="1" x14ac:dyDescent="0.25">
      <c r="A68" s="3" t="s">
        <v>57</v>
      </c>
      <c r="B68" s="17">
        <v>4345.3999999999996</v>
      </c>
      <c r="C68" s="9">
        <f>B68/B89*100</f>
        <v>6.9533297703132142</v>
      </c>
      <c r="D68" s="17">
        <v>32405</v>
      </c>
      <c r="E68" s="9">
        <f>D68/D89*100</f>
        <v>4.5632476973940825</v>
      </c>
      <c r="F68" s="17">
        <v>3627</v>
      </c>
      <c r="G68" s="9">
        <f>F68/F89*100</f>
        <v>5.5739544033010358</v>
      </c>
      <c r="H68" s="9">
        <f t="shared" si="9"/>
        <v>-16.532425093201994</v>
      </c>
      <c r="I68" s="10">
        <f t="shared" si="10"/>
        <v>11.19271717327573</v>
      </c>
    </row>
    <row r="69" spans="1:9" ht="36.75" customHeight="1" x14ac:dyDescent="0.25">
      <c r="A69" s="3" t="s">
        <v>58</v>
      </c>
      <c r="B69" s="17">
        <v>0</v>
      </c>
      <c r="C69" s="9">
        <f>B69/B89*100</f>
        <v>0</v>
      </c>
      <c r="D69" s="17">
        <v>310</v>
      </c>
      <c r="E69" s="9">
        <f>D69/D89*100</f>
        <v>4.3653966554302294E-2</v>
      </c>
      <c r="F69" s="17">
        <v>19.3</v>
      </c>
      <c r="G69" s="9">
        <f>F69/F89*100</f>
        <v>2.9660137850485241E-2</v>
      </c>
      <c r="H69" s="9" t="e">
        <f t="shared" si="9"/>
        <v>#DIV/0!</v>
      </c>
      <c r="I69" s="10">
        <f t="shared" si="10"/>
        <v>6.2258064516129039</v>
      </c>
    </row>
    <row r="70" spans="1:9" ht="15" customHeight="1" x14ac:dyDescent="0.25">
      <c r="A70" s="3" t="s">
        <v>59</v>
      </c>
      <c r="B70" s="17">
        <v>0</v>
      </c>
      <c r="C70" s="9">
        <f>B70/B89*100</f>
        <v>0</v>
      </c>
      <c r="D70" s="17">
        <v>190</v>
      </c>
      <c r="E70" s="9">
        <f>D70/D89*100</f>
        <v>2.6755656920378824E-2</v>
      </c>
      <c r="F70" s="17">
        <v>7.5</v>
      </c>
      <c r="G70" s="9">
        <f>F70/F89*100</f>
        <v>1.152596030459271E-2</v>
      </c>
      <c r="H70" s="9" t="e">
        <f t="shared" si="9"/>
        <v>#DIV/0!</v>
      </c>
      <c r="I70" s="10">
        <f t="shared" si="10"/>
        <v>3.9473684210526314</v>
      </c>
    </row>
    <row r="71" spans="1:9" ht="26.25" customHeight="1" x14ac:dyDescent="0.25">
      <c r="A71" s="3" t="s">
        <v>60</v>
      </c>
      <c r="B71" s="17">
        <v>0</v>
      </c>
      <c r="C71" s="9">
        <f>B71/B89*100</f>
        <v>0</v>
      </c>
      <c r="D71" s="17">
        <v>1335</v>
      </c>
      <c r="E71" s="9">
        <f>D71/D89*100</f>
        <v>0.18799369467739857</v>
      </c>
      <c r="F71" s="17">
        <v>0</v>
      </c>
      <c r="G71" s="9">
        <f>F71/F89*100</f>
        <v>0</v>
      </c>
      <c r="H71" s="9" t="e">
        <f t="shared" si="9"/>
        <v>#DIV/0!</v>
      </c>
      <c r="I71" s="10">
        <f t="shared" si="10"/>
        <v>0</v>
      </c>
    </row>
    <row r="72" spans="1:9" ht="26.25" customHeight="1" x14ac:dyDescent="0.25">
      <c r="A72" s="3" t="s">
        <v>61</v>
      </c>
      <c r="B72" s="17">
        <f>B73</f>
        <v>3856.2</v>
      </c>
      <c r="C72" s="9">
        <f>B72/B89*100</f>
        <v>6.170532116785985</v>
      </c>
      <c r="D72" s="17">
        <f>D73</f>
        <v>31711.7</v>
      </c>
      <c r="E72" s="9">
        <f>D72/D89*100</f>
        <v>4.4656177134840904</v>
      </c>
      <c r="F72" s="17">
        <f>F73</f>
        <v>4416.5</v>
      </c>
      <c r="G72" s="9">
        <f>F72/F89*100</f>
        <v>6.787253824697828</v>
      </c>
      <c r="H72" s="9">
        <f t="shared" si="9"/>
        <v>14.529848036927547</v>
      </c>
      <c r="I72" s="10">
        <f t="shared" si="10"/>
        <v>13.927036393507757</v>
      </c>
    </row>
    <row r="73" spans="1:9" ht="15" customHeight="1" x14ac:dyDescent="0.25">
      <c r="A73" s="3" t="s">
        <v>62</v>
      </c>
      <c r="B73" s="17">
        <v>3856.2</v>
      </c>
      <c r="C73" s="9">
        <f>B73/B89*100</f>
        <v>6.170532116785985</v>
      </c>
      <c r="D73" s="17">
        <v>31711.7</v>
      </c>
      <c r="E73" s="9">
        <f>D73/D89*100</f>
        <v>4.4656177134840904</v>
      </c>
      <c r="F73" s="17">
        <v>4416.5</v>
      </c>
      <c r="G73" s="9">
        <f>F73/F89*100</f>
        <v>6.787253824697828</v>
      </c>
      <c r="H73" s="9">
        <f t="shared" si="9"/>
        <v>14.529848036927547</v>
      </c>
      <c r="I73" s="10">
        <f t="shared" si="10"/>
        <v>13.927036393507757</v>
      </c>
    </row>
    <row r="74" spans="1:9" ht="15" customHeight="1" x14ac:dyDescent="0.25">
      <c r="A74" s="3" t="s">
        <v>63</v>
      </c>
      <c r="B74" s="17">
        <f>SUM(B75:B78)</f>
        <v>1693.6</v>
      </c>
      <c r="C74" s="9">
        <f>B74/B89*100</f>
        <v>2.710028834860418</v>
      </c>
      <c r="D74" s="17">
        <f>SUM(D75:D78)</f>
        <v>30037.700000000004</v>
      </c>
      <c r="E74" s="9">
        <f>D74/D89*100</f>
        <v>4.2298862940908588</v>
      </c>
      <c r="F74" s="17">
        <f>SUM(F75:F78)</f>
        <v>2046.2000000000003</v>
      </c>
      <c r="G74" s="9">
        <f>F74/F89*100</f>
        <v>3.1445893300343473</v>
      </c>
      <c r="H74" s="9">
        <f t="shared" si="9"/>
        <v>20.81955597543697</v>
      </c>
      <c r="I74" s="10">
        <f t="shared" si="10"/>
        <v>6.8121061199758968</v>
      </c>
    </row>
    <row r="75" spans="1:9" ht="15" customHeight="1" x14ac:dyDescent="0.25">
      <c r="A75" s="3" t="s">
        <v>64</v>
      </c>
      <c r="B75" s="17">
        <v>600</v>
      </c>
      <c r="C75" s="9">
        <f>B75/B89*100</f>
        <v>0.96009524144795177</v>
      </c>
      <c r="D75" s="17">
        <v>4387.7</v>
      </c>
      <c r="E75" s="9">
        <f>D75/D89*100</f>
        <v>0.61787260983971659</v>
      </c>
      <c r="F75" s="17">
        <v>667.2</v>
      </c>
      <c r="G75" s="9">
        <f>F75/F89*100</f>
        <v>1.0253494286965676</v>
      </c>
      <c r="H75" s="9">
        <f t="shared" si="9"/>
        <v>11.200000000000017</v>
      </c>
      <c r="I75" s="10">
        <f t="shared" si="10"/>
        <v>15.206144449255877</v>
      </c>
    </row>
    <row r="76" spans="1:9" ht="26.25" customHeight="1" x14ac:dyDescent="0.25">
      <c r="A76" s="3" t="s">
        <v>65</v>
      </c>
      <c r="B76" s="17">
        <v>427.8</v>
      </c>
      <c r="C76" s="9">
        <f>B76/B89*100</f>
        <v>0.68454790715238956</v>
      </c>
      <c r="D76" s="17">
        <v>13290.7</v>
      </c>
      <c r="E76" s="9">
        <f>D76/D89*100</f>
        <v>1.8715863654298888</v>
      </c>
      <c r="F76" s="17">
        <v>663.6</v>
      </c>
      <c r="G76" s="9">
        <f>F76/F89*100</f>
        <v>1.0198169677503632</v>
      </c>
      <c r="H76" s="9">
        <f t="shared" si="9"/>
        <v>55.119214586255254</v>
      </c>
      <c r="I76" s="10">
        <f t="shared" si="10"/>
        <v>4.9929650056054227</v>
      </c>
    </row>
    <row r="77" spans="1:9" ht="15" customHeight="1" x14ac:dyDescent="0.25">
      <c r="A77" s="3" t="s">
        <v>66</v>
      </c>
      <c r="B77" s="17">
        <v>597.4</v>
      </c>
      <c r="C77" s="9">
        <f>B77/B89*100</f>
        <v>0.95593482873501057</v>
      </c>
      <c r="D77" s="17">
        <v>11142.9</v>
      </c>
      <c r="E77" s="9">
        <f>D77/D89*100</f>
        <v>1.5691347868320482</v>
      </c>
      <c r="F77" s="17">
        <v>610.20000000000005</v>
      </c>
      <c r="G77" s="9">
        <f>F77/F89*100</f>
        <v>0.93775213038166294</v>
      </c>
      <c r="H77" s="9">
        <f t="shared" si="9"/>
        <v>2.1426180113826661</v>
      </c>
      <c r="I77" s="10">
        <f t="shared" si="10"/>
        <v>5.476132784104677</v>
      </c>
    </row>
    <row r="78" spans="1:9" ht="26.25" customHeight="1" x14ac:dyDescent="0.25">
      <c r="A78" s="3" t="s">
        <v>67</v>
      </c>
      <c r="B78" s="17">
        <v>68.400000000000006</v>
      </c>
      <c r="C78" s="9">
        <f>B78/B89*100</f>
        <v>0.10945085752506652</v>
      </c>
      <c r="D78" s="17">
        <v>1216.4000000000001</v>
      </c>
      <c r="E78" s="9">
        <f>D78/D89*100</f>
        <v>0.17129253198920422</v>
      </c>
      <c r="F78" s="17">
        <v>105.2</v>
      </c>
      <c r="G78" s="9">
        <f>F78/F89*100</f>
        <v>0.16167080320575378</v>
      </c>
      <c r="H78" s="9">
        <f t="shared" si="9"/>
        <v>53.801169590643269</v>
      </c>
      <c r="I78" s="10">
        <f t="shared" si="10"/>
        <v>8.6484708977310092</v>
      </c>
    </row>
    <row r="79" spans="1:9" ht="26.25" customHeight="1" x14ac:dyDescent="0.25">
      <c r="A79" s="3" t="s">
        <v>68</v>
      </c>
      <c r="B79" s="17">
        <f>SUM(B81:B82)</f>
        <v>75.900000000000006</v>
      </c>
      <c r="C79" s="9">
        <f>B79/B89*100</f>
        <v>0.12145204804316591</v>
      </c>
      <c r="D79" s="17">
        <f>SUM(D80:D82)</f>
        <v>7884.4</v>
      </c>
      <c r="E79" s="9">
        <f>D79/D89*100</f>
        <v>1.1102752706475516</v>
      </c>
      <c r="F79" s="17">
        <f>SUM(F80:F82)</f>
        <v>917.19999999999993</v>
      </c>
      <c r="G79" s="9">
        <f>F79/F89*100</f>
        <v>1.4095481055163246</v>
      </c>
      <c r="H79" s="9">
        <f t="shared" si="9"/>
        <v>1108.4321475625823</v>
      </c>
      <c r="I79" s="10">
        <f t="shared" si="10"/>
        <v>11.633098270001522</v>
      </c>
    </row>
    <row r="80" spans="1:9" ht="26.25" customHeight="1" x14ac:dyDescent="0.25">
      <c r="A80" s="18" t="s">
        <v>103</v>
      </c>
      <c r="B80" s="17">
        <v>0</v>
      </c>
      <c r="C80" s="9">
        <f>B80/B89*100</f>
        <v>0</v>
      </c>
      <c r="D80" s="17">
        <v>650</v>
      </c>
      <c r="E80" s="9">
        <f>D80/D89*100</f>
        <v>9.1532510517085441E-2</v>
      </c>
      <c r="F80" s="17">
        <v>0</v>
      </c>
      <c r="G80" s="9">
        <f>F80/F89*100</f>
        <v>0</v>
      </c>
      <c r="H80" s="9" t="e">
        <f t="shared" si="9"/>
        <v>#DIV/0!</v>
      </c>
      <c r="I80" s="10">
        <f t="shared" si="10"/>
        <v>0</v>
      </c>
    </row>
    <row r="81" spans="1:9" ht="15" customHeight="1" x14ac:dyDescent="0.25">
      <c r="A81" s="3" t="s">
        <v>69</v>
      </c>
      <c r="B81" s="17">
        <v>75.900000000000006</v>
      </c>
      <c r="C81" s="9">
        <f>B81/B89*100</f>
        <v>0.12145204804316591</v>
      </c>
      <c r="D81" s="17">
        <v>416</v>
      </c>
      <c r="E81" s="9">
        <f>D81/D89*100</f>
        <v>5.8580806730934687E-2</v>
      </c>
      <c r="F81" s="17">
        <v>105.4</v>
      </c>
      <c r="G81" s="9">
        <f>F81/F89*100</f>
        <v>0.16197816214720959</v>
      </c>
      <c r="H81" s="9">
        <f t="shared" si="9"/>
        <v>38.866930171278</v>
      </c>
      <c r="I81" s="10">
        <f t="shared" si="10"/>
        <v>25.33653846153846</v>
      </c>
    </row>
    <row r="82" spans="1:9" ht="15" customHeight="1" x14ac:dyDescent="0.25">
      <c r="A82" s="3" t="s">
        <v>70</v>
      </c>
      <c r="B82" s="17">
        <v>0</v>
      </c>
      <c r="C82" s="9">
        <f>B82/B89*100</f>
        <v>0</v>
      </c>
      <c r="D82" s="17">
        <v>6818.4</v>
      </c>
      <c r="E82" s="9">
        <f>D82/D89*100</f>
        <v>0.96016195339953136</v>
      </c>
      <c r="F82" s="17">
        <v>811.8</v>
      </c>
      <c r="G82" s="9">
        <f>F82/F89*100</f>
        <v>1.247569943369115</v>
      </c>
      <c r="H82" s="9" t="e">
        <f t="shared" si="9"/>
        <v>#DIV/0!</v>
      </c>
      <c r="I82" s="10">
        <f t="shared" si="10"/>
        <v>11.906019007391762</v>
      </c>
    </row>
    <row r="83" spans="1:9" ht="26.25" customHeight="1" x14ac:dyDescent="0.25">
      <c r="A83" s="3" t="s">
        <v>71</v>
      </c>
      <c r="B83" s="17">
        <f>B84</f>
        <v>128.4</v>
      </c>
      <c r="C83" s="9">
        <f>B83/B89*100</f>
        <v>0.20546038166986166</v>
      </c>
      <c r="D83" s="17">
        <f>D84</f>
        <v>1176.9000000000001</v>
      </c>
      <c r="E83" s="9">
        <f>D83/D89*100</f>
        <v>0.16573017173470442</v>
      </c>
      <c r="F83" s="17">
        <f>F84</f>
        <v>174.5</v>
      </c>
      <c r="G83" s="9">
        <f>F83/F89*100</f>
        <v>0.26817067642019043</v>
      </c>
      <c r="H83" s="9">
        <f t="shared" si="9"/>
        <v>35.903426791277241</v>
      </c>
      <c r="I83" s="10">
        <f t="shared" si="10"/>
        <v>14.827088112838812</v>
      </c>
    </row>
    <row r="84" spans="1:9" ht="26.25" customHeight="1" x14ac:dyDescent="0.25">
      <c r="A84" s="3" t="s">
        <v>72</v>
      </c>
      <c r="B84" s="17">
        <v>128.4</v>
      </c>
      <c r="C84" s="9">
        <f>B84/B89*100</f>
        <v>0.20546038166986166</v>
      </c>
      <c r="D84" s="17">
        <v>1176.9000000000001</v>
      </c>
      <c r="E84" s="9">
        <f>D84/D89*100</f>
        <v>0.16573017173470442</v>
      </c>
      <c r="F84" s="17">
        <v>174.5</v>
      </c>
      <c r="G84" s="9">
        <f>F84/F89*100</f>
        <v>0.26817067642019043</v>
      </c>
      <c r="H84" s="9">
        <f t="shared" si="9"/>
        <v>35.903426791277241</v>
      </c>
      <c r="I84" s="10">
        <f t="shared" si="10"/>
        <v>14.827088112838812</v>
      </c>
    </row>
    <row r="85" spans="1:9" ht="39" customHeight="1" x14ac:dyDescent="0.25">
      <c r="A85" s="3" t="s">
        <v>73</v>
      </c>
      <c r="B85" s="17">
        <f>B86</f>
        <v>639</v>
      </c>
      <c r="C85" s="9">
        <f>B85/B89*100</f>
        <v>1.0225014321420687</v>
      </c>
      <c r="D85" s="17">
        <f>D86</f>
        <v>1425</v>
      </c>
      <c r="E85" s="9">
        <f>D85/D89*100</f>
        <v>0.2006674269028412</v>
      </c>
      <c r="F85" s="17">
        <f>F86</f>
        <v>0</v>
      </c>
      <c r="G85" s="9">
        <f>F85/F89*100</f>
        <v>0</v>
      </c>
      <c r="H85" s="9">
        <f t="shared" si="9"/>
        <v>-100</v>
      </c>
      <c r="I85" s="10">
        <f t="shared" si="10"/>
        <v>0</v>
      </c>
    </row>
    <row r="86" spans="1:9" ht="39" customHeight="1" x14ac:dyDescent="0.25">
      <c r="A86" s="3" t="s">
        <v>74</v>
      </c>
      <c r="B86" s="17">
        <v>639</v>
      </c>
      <c r="C86" s="9">
        <f>B86/B89*100</f>
        <v>1.0225014321420687</v>
      </c>
      <c r="D86" s="17">
        <v>1425</v>
      </c>
      <c r="E86" s="9">
        <f>D86/D89*100</f>
        <v>0.2006674269028412</v>
      </c>
      <c r="F86" s="17">
        <v>0</v>
      </c>
      <c r="G86" s="9">
        <f>F86/F89*100</f>
        <v>0</v>
      </c>
      <c r="H86" s="9">
        <f t="shared" si="9"/>
        <v>-100</v>
      </c>
      <c r="I86" s="10">
        <f t="shared" si="10"/>
        <v>0</v>
      </c>
    </row>
    <row r="87" spans="1:9" ht="90" customHeight="1" x14ac:dyDescent="0.25">
      <c r="A87" s="3" t="s">
        <v>75</v>
      </c>
      <c r="B87" s="17">
        <f>SUM(B88:B88)</f>
        <v>0</v>
      </c>
      <c r="C87" s="9">
        <f>B87/B89*100</f>
        <v>0</v>
      </c>
      <c r="D87" s="17">
        <f>SUM(D88:D88)</f>
        <v>1475.9</v>
      </c>
      <c r="E87" s="9">
        <f>D87/D89*100</f>
        <v>0.20783512657256373</v>
      </c>
      <c r="F87" s="17">
        <f>SUM(F88:F88)</f>
        <v>0</v>
      </c>
      <c r="G87" s="9">
        <f>F87/F89*100</f>
        <v>0</v>
      </c>
      <c r="H87" s="9" t="e">
        <f t="shared" si="9"/>
        <v>#DIV/0!</v>
      </c>
      <c r="I87" s="10">
        <f t="shared" si="10"/>
        <v>0</v>
      </c>
    </row>
    <row r="88" spans="1:9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1475.9</v>
      </c>
      <c r="E88" s="9">
        <f t="shared" ref="E88:G88" si="11">D88/D89*100</f>
        <v>0.20783512657256373</v>
      </c>
      <c r="F88" s="17">
        <v>0</v>
      </c>
      <c r="G88" s="9">
        <f t="shared" si="11"/>
        <v>0</v>
      </c>
      <c r="H88" s="9" t="e">
        <f t="shared" si="9"/>
        <v>#DIV/0!</v>
      </c>
      <c r="I88" s="10">
        <f t="shared" si="10"/>
        <v>0</v>
      </c>
    </row>
    <row r="89" spans="1:9" s="14" customFormat="1" ht="15" customHeight="1" x14ac:dyDescent="0.25">
      <c r="A89" s="12" t="s">
        <v>77</v>
      </c>
      <c r="B89" s="16">
        <f>B43+B52+B54+B56+B61+B65+B72+B74+B79+B83+B85+B87</f>
        <v>62493.799999999996</v>
      </c>
      <c r="C89" s="13">
        <f>C43+C52+C54+C56+C61+C65+C72+C74+C79+C83+C85+C87</f>
        <v>100.00000000000001</v>
      </c>
      <c r="D89" s="16">
        <f>D43+D52+D54+D56+D61+D65+D72+D74+D79+D83+D85+D87</f>
        <v>710130.20000000007</v>
      </c>
      <c r="E89" s="13"/>
      <c r="F89" s="16">
        <f>F43+F52+F54+F56+F61+F65+F72+F74+F79+F83+F85+F87</f>
        <v>65070.5</v>
      </c>
      <c r="G89" s="13"/>
      <c r="H89" s="9">
        <f t="shared" si="9"/>
        <v>4.1231290143982449</v>
      </c>
      <c r="I89" s="10">
        <f t="shared" si="10"/>
        <v>9.1631788086184738</v>
      </c>
    </row>
    <row r="90" spans="1:9" ht="115.5" customHeight="1" x14ac:dyDescent="0.25">
      <c r="A90" s="3" t="s">
        <v>78</v>
      </c>
      <c r="B90" s="17">
        <v>24110.799999999999</v>
      </c>
      <c r="C90" s="9">
        <f>B90/B89*100</f>
        <v>38.581107245838787</v>
      </c>
      <c r="D90" s="17">
        <v>209020.4</v>
      </c>
      <c r="E90" s="9">
        <f t="shared" ref="E90:G90" si="12">D90/D89*100</f>
        <v>29.434095325054471</v>
      </c>
      <c r="F90" s="17">
        <v>22253.9</v>
      </c>
      <c r="G90" s="9">
        <f t="shared" si="12"/>
        <v>34.199675736316763</v>
      </c>
      <c r="H90" s="9">
        <f t="shared" si="9"/>
        <v>-7.7015279459827042</v>
      </c>
      <c r="I90" s="10">
        <f t="shared" si="10"/>
        <v>10.646759837795736</v>
      </c>
    </row>
    <row r="91" spans="1:9" ht="51.75" customHeight="1" x14ac:dyDescent="0.25">
      <c r="A91" s="3" t="s">
        <v>79</v>
      </c>
      <c r="B91" s="17">
        <v>11913.2</v>
      </c>
      <c r="C91" s="9">
        <f>B91/B89*100</f>
        <v>19.063011050696232</v>
      </c>
      <c r="D91" s="17">
        <v>180756.3</v>
      </c>
      <c r="E91" s="9">
        <f t="shared" ref="E91:G91" si="13">D91/D89*100</f>
        <v>25.453966047353006</v>
      </c>
      <c r="F91" s="17">
        <v>9162.6</v>
      </c>
      <c r="G91" s="9">
        <f t="shared" si="13"/>
        <v>14.081035184914823</v>
      </c>
      <c r="H91" s="9">
        <f t="shared" si="9"/>
        <v>-23.088674747339084</v>
      </c>
      <c r="I91" s="10">
        <f t="shared" si="10"/>
        <v>5.069034938201324</v>
      </c>
    </row>
    <row r="92" spans="1:9" ht="26.25" customHeight="1" x14ac:dyDescent="0.25">
      <c r="A92" s="3" t="s">
        <v>80</v>
      </c>
      <c r="B92" s="17">
        <v>1429.3</v>
      </c>
      <c r="C92" s="9">
        <f>B92/B89*100</f>
        <v>2.2871068810025954</v>
      </c>
      <c r="D92" s="17">
        <v>17000.8</v>
      </c>
      <c r="E92" s="9">
        <f t="shared" ref="E92:G92" si="14">D92/D89*100</f>
        <v>2.3940398535367171</v>
      </c>
      <c r="F92" s="17">
        <v>1348.1</v>
      </c>
      <c r="G92" s="9">
        <f t="shared" si="14"/>
        <v>2.0717529448828578</v>
      </c>
      <c r="H92" s="9">
        <f t="shared" si="9"/>
        <v>-5.6811026376548028</v>
      </c>
      <c r="I92" s="10">
        <f t="shared" si="10"/>
        <v>7.9296268410898305</v>
      </c>
    </row>
    <row r="93" spans="1:9" ht="51.75" customHeight="1" x14ac:dyDescent="0.25">
      <c r="A93" s="3" t="s">
        <v>81</v>
      </c>
      <c r="B93" s="17">
        <v>0</v>
      </c>
      <c r="C93" s="9">
        <f>B93/B89*100</f>
        <v>0</v>
      </c>
      <c r="D93" s="17">
        <v>5163</v>
      </c>
      <c r="E93" s="9">
        <f t="shared" ref="E93:G93" si="15">D93/D89*100</f>
        <v>0.72704977199955723</v>
      </c>
      <c r="F93" s="17">
        <v>0</v>
      </c>
      <c r="G93" s="9">
        <f t="shared" si="15"/>
        <v>0</v>
      </c>
      <c r="H93" s="9" t="e">
        <f t="shared" si="9"/>
        <v>#DIV/0!</v>
      </c>
      <c r="I93" s="10">
        <f t="shared" si="10"/>
        <v>0</v>
      </c>
    </row>
    <row r="94" spans="1:9" ht="15" customHeight="1" x14ac:dyDescent="0.25">
      <c r="A94" s="3" t="s">
        <v>82</v>
      </c>
      <c r="B94" s="17"/>
      <c r="C94" s="9">
        <f>B94/B89*100</f>
        <v>0</v>
      </c>
      <c r="D94" s="17">
        <v>1475.9</v>
      </c>
      <c r="E94" s="9">
        <f t="shared" ref="E94:G94" si="16">D94/D89*100</f>
        <v>0.20783512657256373</v>
      </c>
      <c r="F94" s="17">
        <v>0</v>
      </c>
      <c r="G94" s="9">
        <f t="shared" si="16"/>
        <v>0</v>
      </c>
      <c r="H94" s="9" t="e">
        <f t="shared" si="9"/>
        <v>#DIV/0!</v>
      </c>
      <c r="I94" s="10">
        <f t="shared" si="10"/>
        <v>0</v>
      </c>
    </row>
    <row r="95" spans="1:9" ht="51.75" customHeight="1" x14ac:dyDescent="0.25">
      <c r="A95" s="3" t="s">
        <v>83</v>
      </c>
      <c r="B95" s="17">
        <v>23763.4</v>
      </c>
      <c r="C95" s="9">
        <f>B95/B89*100</f>
        <v>38.025212101040431</v>
      </c>
      <c r="D95" s="17">
        <v>291166</v>
      </c>
      <c r="E95" s="9">
        <f t="shared" ref="E95:G95" si="17">D95/D89*100</f>
        <v>41.001776857258001</v>
      </c>
      <c r="F95" s="17">
        <v>31531.9</v>
      </c>
      <c r="G95" s="9">
        <f t="shared" si="17"/>
        <v>48.458057030451592</v>
      </c>
      <c r="H95" s="9">
        <f t="shared" si="9"/>
        <v>32.691029061497915</v>
      </c>
      <c r="I95" s="10">
        <f t="shared" si="10"/>
        <v>10.829526799145505</v>
      </c>
    </row>
    <row r="96" spans="1:9" ht="42" customHeight="1" x14ac:dyDescent="0.25">
      <c r="A96" s="3" t="s">
        <v>84</v>
      </c>
      <c r="B96" s="17">
        <v>639.5</v>
      </c>
      <c r="C96" s="9">
        <f>B96/B89*100</f>
        <v>1.023301511509942</v>
      </c>
      <c r="D96" s="17">
        <v>1425</v>
      </c>
      <c r="E96" s="9">
        <f t="shared" ref="E96:G96" si="18">D96/D89*100</f>
        <v>0.2006674269028412</v>
      </c>
      <c r="F96" s="17">
        <v>0</v>
      </c>
      <c r="G96" s="9">
        <f t="shared" si="18"/>
        <v>0</v>
      </c>
      <c r="H96" s="9">
        <f t="shared" si="9"/>
        <v>-100</v>
      </c>
      <c r="I96" s="10">
        <f t="shared" si="10"/>
        <v>0</v>
      </c>
    </row>
    <row r="97" spans="1:9" ht="15" customHeight="1" x14ac:dyDescent="0.25">
      <c r="A97" s="3" t="s">
        <v>85</v>
      </c>
      <c r="B97" s="17">
        <f>SUM(B98:B102)</f>
        <v>637.70000000000005</v>
      </c>
      <c r="C97" s="9">
        <f>B97/B89*100</f>
        <v>1.020421225785598</v>
      </c>
      <c r="D97" s="17">
        <f>SUM(D98:D102)</f>
        <v>4122.8</v>
      </c>
      <c r="E97" s="9">
        <f t="shared" ref="E97:G97" si="19">D97/D89*100</f>
        <v>0.58056959132283059</v>
      </c>
      <c r="F97" s="17">
        <f>SUM(F98:F102)</f>
        <v>774</v>
      </c>
      <c r="G97" s="9">
        <f t="shared" si="19"/>
        <v>1.1894791034339678</v>
      </c>
      <c r="H97" s="9">
        <f t="shared" si="9"/>
        <v>21.373686686529709</v>
      </c>
      <c r="I97" s="10">
        <f t="shared" si="10"/>
        <v>18.773648976423789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1450</v>
      </c>
      <c r="E98" s="9">
        <f t="shared" ref="E98:G98" si="20">D98/D89*100</f>
        <v>0.20418790807657525</v>
      </c>
      <c r="F98" s="17">
        <v>0</v>
      </c>
      <c r="G98" s="9">
        <f t="shared" si="20"/>
        <v>0</v>
      </c>
      <c r="H98" s="9" t="e">
        <f t="shared" si="9"/>
        <v>#DIV/0!</v>
      </c>
      <c r="I98" s="10">
        <f t="shared" si="10"/>
        <v>0</v>
      </c>
    </row>
    <row r="99" spans="1:9" ht="15" customHeight="1" x14ac:dyDescent="0.25">
      <c r="A99" s="3" t="s">
        <v>87</v>
      </c>
      <c r="B99" s="17">
        <v>202.4</v>
      </c>
      <c r="C99" s="9">
        <f>B99/B89*100</f>
        <v>0.32387212811510907</v>
      </c>
      <c r="D99" s="17">
        <v>652.79999999999995</v>
      </c>
      <c r="E99" s="9">
        <f>D99/D89*100</f>
        <v>9.1926804408543658E-2</v>
      </c>
      <c r="F99" s="17">
        <v>602.5</v>
      </c>
      <c r="G99" s="9">
        <f>F99/F89*100</f>
        <v>0.92591881113561447</v>
      </c>
      <c r="H99" s="9">
        <f t="shared" si="9"/>
        <v>197.67786561264819</v>
      </c>
      <c r="I99" s="10">
        <f t="shared" si="10"/>
        <v>92.294730392156865</v>
      </c>
    </row>
    <row r="100" spans="1:9" ht="26.25" customHeight="1" x14ac:dyDescent="0.25">
      <c r="A100" s="3" t="s">
        <v>88</v>
      </c>
      <c r="B100" s="17">
        <v>322.10000000000002</v>
      </c>
      <c r="C100" s="9">
        <f>B100/B89*100</f>
        <v>0.51541112878397544</v>
      </c>
      <c r="D100" s="17">
        <v>784.8</v>
      </c>
      <c r="E100" s="9">
        <f>D100/D89*100</f>
        <v>0.11051494500585947</v>
      </c>
      <c r="F100" s="17">
        <v>171.5</v>
      </c>
      <c r="G100" s="9">
        <f>F100/F89*100</f>
        <v>0.26356029229835332</v>
      </c>
      <c r="H100" s="9">
        <f t="shared" si="9"/>
        <v>-46.755665942253962</v>
      </c>
      <c r="I100" s="10">
        <f t="shared" si="10"/>
        <v>21.852701325178391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100</v>
      </c>
      <c r="E101" s="9">
        <f>D101/D89*100</f>
        <v>1.4081924694936222E-2</v>
      </c>
      <c r="F101" s="17">
        <v>0</v>
      </c>
      <c r="G101" s="9">
        <f>F101/F89*100</f>
        <v>0</v>
      </c>
      <c r="H101" s="9" t="e">
        <f t="shared" si="9"/>
        <v>#DIV/0!</v>
      </c>
      <c r="I101" s="10">
        <f t="shared" si="10"/>
        <v>0</v>
      </c>
    </row>
    <row r="102" spans="1:9" ht="15" customHeight="1" x14ac:dyDescent="0.25">
      <c r="A102" s="3" t="s">
        <v>90</v>
      </c>
      <c r="B102" s="17">
        <v>113.2</v>
      </c>
      <c r="C102" s="9">
        <f>B102/B89*100</f>
        <v>0.18113796888651357</v>
      </c>
      <c r="D102" s="17">
        <v>1135.2</v>
      </c>
      <c r="E102" s="9">
        <f>D102/D89*100</f>
        <v>0.159858009136916</v>
      </c>
      <c r="F102" s="17">
        <v>0</v>
      </c>
      <c r="G102" s="9">
        <f>F102/F89*100</f>
        <v>0</v>
      </c>
      <c r="H102" s="9">
        <f t="shared" si="9"/>
        <v>-100</v>
      </c>
      <c r="I102" s="10">
        <f t="shared" si="10"/>
        <v>0</v>
      </c>
    </row>
    <row r="103" spans="1:9" ht="26.25" customHeight="1" x14ac:dyDescent="0.25">
      <c r="A103" s="3" t="s">
        <v>91</v>
      </c>
      <c r="B103" s="17">
        <f>B42-B89</f>
        <v>-911.79999999999563</v>
      </c>
      <c r="C103" s="9"/>
      <c r="D103" s="17">
        <f>D42-D89</f>
        <v>-29361.20000000007</v>
      </c>
      <c r="E103" s="9"/>
      <c r="F103" s="17">
        <f>F42-F89</f>
        <v>-7514.5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/>
      <c r="C106" s="8"/>
      <c r="D106" s="8">
        <v>23155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-1008</v>
      </c>
      <c r="C107" s="8"/>
      <c r="D107" s="8">
        <v>-8900</v>
      </c>
      <c r="E107" s="8"/>
      <c r="F107" s="8">
        <v>-1264</v>
      </c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1920</v>
      </c>
      <c r="C112" s="8"/>
      <c r="D112" s="8">
        <v>15105</v>
      </c>
      <c r="E112" s="8"/>
      <c r="F112" s="8">
        <v>8778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912</v>
      </c>
      <c r="C113" s="7"/>
      <c r="D113" s="7">
        <f t="shared" ref="D113:F113" si="21">SUM(D105:D112)</f>
        <v>29360</v>
      </c>
      <c r="E113" s="7"/>
      <c r="F113" s="7">
        <f t="shared" si="21"/>
        <v>7514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2024-03-05T13:59:14Z</dcterms:modified>
</cp:coreProperties>
</file>