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ic2\Desktop\Работа\Муниципальные программы\Стратегия\Изменения\2023 год\"/>
    </mc:Choice>
  </mc:AlternateContent>
  <xr:revisionPtr revIDLastSave="0" documentId="13_ncr:1_{A9A51E8F-A206-4C6B-B028-901B8792E460}" xr6:coauthVersionLast="37" xr6:coauthVersionMax="37" xr10:uidLastSave="{00000000-0000-0000-0000-000000000000}"/>
  <bookViews>
    <workbookView xWindow="0" yWindow="0" windowWidth="28800" windowHeight="12225" xr2:uid="{01D4D264-5150-48D0-B0EA-15E094A8559F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8" i="1" l="1"/>
  <c r="H587" i="1"/>
  <c r="J590" i="1"/>
  <c r="J588" i="1"/>
  <c r="J587" i="1"/>
  <c r="J586" i="1"/>
  <c r="G573" i="1"/>
  <c r="H573" i="1"/>
  <c r="I573" i="1"/>
  <c r="J573" i="1"/>
  <c r="K573" i="1"/>
  <c r="L573" i="1"/>
  <c r="M573" i="1"/>
  <c r="N573" i="1"/>
  <c r="O573" i="1"/>
  <c r="P573" i="1"/>
  <c r="F573" i="1"/>
  <c r="O166" i="1" l="1"/>
  <c r="P166" i="1"/>
  <c r="H166" i="1"/>
  <c r="I166" i="1"/>
  <c r="J166" i="1"/>
  <c r="K166" i="1"/>
  <c r="L166" i="1"/>
  <c r="M166" i="1"/>
  <c r="N166" i="1"/>
  <c r="H165" i="1"/>
  <c r="I165" i="1"/>
  <c r="J165" i="1"/>
  <c r="K165" i="1"/>
  <c r="L165" i="1"/>
  <c r="M165" i="1"/>
  <c r="G166" i="1"/>
  <c r="F166" i="1"/>
  <c r="G590" i="1"/>
  <c r="H590" i="1"/>
  <c r="I590" i="1"/>
  <c r="K590" i="1"/>
  <c r="L590" i="1"/>
  <c r="M590" i="1"/>
  <c r="N590" i="1"/>
  <c r="O590" i="1"/>
  <c r="P590" i="1"/>
  <c r="G589" i="1"/>
  <c r="H589" i="1"/>
  <c r="I589" i="1"/>
  <c r="J589" i="1"/>
  <c r="K589" i="1"/>
  <c r="L589" i="1"/>
  <c r="M589" i="1"/>
  <c r="N589" i="1"/>
  <c r="O589" i="1"/>
  <c r="P589" i="1"/>
  <c r="G588" i="1"/>
  <c r="I588" i="1"/>
  <c r="K588" i="1"/>
  <c r="L588" i="1"/>
  <c r="M588" i="1"/>
  <c r="N588" i="1"/>
  <c r="O588" i="1"/>
  <c r="P588" i="1"/>
  <c r="G587" i="1"/>
  <c r="G585" i="1" s="1"/>
  <c r="I587" i="1"/>
  <c r="J585" i="1"/>
  <c r="K587" i="1"/>
  <c r="K585" i="1" s="1"/>
  <c r="L587" i="1"/>
  <c r="M587" i="1"/>
  <c r="N587" i="1"/>
  <c r="N585" i="1" s="1"/>
  <c r="O587" i="1"/>
  <c r="O585" i="1" s="1"/>
  <c r="P587" i="1"/>
  <c r="G586" i="1"/>
  <c r="H586" i="1"/>
  <c r="H585" i="1" s="1"/>
  <c r="I586" i="1"/>
  <c r="I585" i="1" s="1"/>
  <c r="K586" i="1"/>
  <c r="L586" i="1"/>
  <c r="L585" i="1" s="1"/>
  <c r="M586" i="1"/>
  <c r="M585" i="1" s="1"/>
  <c r="N586" i="1"/>
  <c r="O586" i="1"/>
  <c r="P586" i="1"/>
  <c r="P585" i="1" s="1"/>
  <c r="F590" i="1"/>
  <c r="F589" i="1"/>
  <c r="F588" i="1"/>
  <c r="F587" i="1"/>
  <c r="F585" i="1" s="1"/>
  <c r="F586" i="1"/>
  <c r="J164" i="1"/>
  <c r="K164" i="1"/>
  <c r="L164" i="1"/>
  <c r="M164" i="1"/>
  <c r="N164" i="1"/>
  <c r="O164" i="1"/>
  <c r="P164" i="1"/>
  <c r="G164" i="1"/>
  <c r="H164" i="1"/>
  <c r="F164" i="1"/>
  <c r="G156" i="1"/>
  <c r="H156" i="1"/>
  <c r="I156" i="1"/>
  <c r="J156" i="1"/>
  <c r="K156" i="1"/>
  <c r="L156" i="1"/>
  <c r="M156" i="1"/>
  <c r="N156" i="1"/>
  <c r="O156" i="1"/>
  <c r="P156" i="1"/>
  <c r="F156" i="1"/>
  <c r="G115" i="1"/>
  <c r="G114" i="1"/>
  <c r="G113" i="1"/>
  <c r="F113" i="1"/>
  <c r="F115" i="1"/>
  <c r="F114" i="1"/>
  <c r="K106" i="1"/>
  <c r="J106" i="1"/>
  <c r="I106" i="1"/>
  <c r="H106" i="1"/>
  <c r="G106" i="1"/>
  <c r="F106" i="1"/>
  <c r="K100" i="1"/>
  <c r="J100" i="1"/>
  <c r="I100" i="1"/>
  <c r="H100" i="1"/>
  <c r="G100" i="1"/>
  <c r="F100" i="1"/>
  <c r="K87" i="1"/>
  <c r="J87" i="1"/>
  <c r="I87" i="1"/>
  <c r="H87" i="1"/>
  <c r="G87" i="1"/>
  <c r="K81" i="1"/>
  <c r="J81" i="1"/>
  <c r="I81" i="1"/>
  <c r="H81" i="1"/>
  <c r="G81" i="1"/>
  <c r="K75" i="1"/>
  <c r="J75" i="1"/>
  <c r="I75" i="1"/>
  <c r="H75" i="1"/>
  <c r="G75" i="1"/>
  <c r="K69" i="1"/>
  <c r="J69" i="1"/>
  <c r="I69" i="1"/>
  <c r="H69" i="1"/>
  <c r="G69" i="1"/>
  <c r="K63" i="1"/>
  <c r="J63" i="1"/>
  <c r="I63" i="1"/>
  <c r="H63" i="1"/>
  <c r="G63" i="1"/>
  <c r="K57" i="1"/>
  <c r="J57" i="1"/>
  <c r="I57" i="1"/>
  <c r="H57" i="1"/>
  <c r="G57" i="1"/>
  <c r="F57" i="1"/>
  <c r="G112" i="1" l="1"/>
  <c r="F112" i="1"/>
  <c r="I378" i="1" l="1"/>
  <c r="G567" i="1" l="1"/>
  <c r="H567" i="1"/>
  <c r="I567" i="1"/>
  <c r="J567" i="1"/>
  <c r="K567" i="1"/>
  <c r="L567" i="1"/>
  <c r="M567" i="1"/>
  <c r="N567" i="1"/>
  <c r="O567" i="1"/>
  <c r="P567" i="1"/>
  <c r="F567" i="1"/>
  <c r="G561" i="1"/>
  <c r="H561" i="1"/>
  <c r="I561" i="1"/>
  <c r="J561" i="1"/>
  <c r="K561" i="1"/>
  <c r="L561" i="1"/>
  <c r="M561" i="1"/>
  <c r="N561" i="1"/>
  <c r="O561" i="1"/>
  <c r="P561" i="1"/>
  <c r="F561" i="1"/>
  <c r="G555" i="1"/>
  <c r="H555" i="1"/>
  <c r="I555" i="1"/>
  <c r="J555" i="1"/>
  <c r="K555" i="1"/>
  <c r="L555" i="1"/>
  <c r="M555" i="1"/>
  <c r="N555" i="1"/>
  <c r="O555" i="1"/>
  <c r="P555" i="1"/>
  <c r="F555" i="1"/>
  <c r="G549" i="1"/>
  <c r="H549" i="1"/>
  <c r="I549" i="1"/>
  <c r="J549" i="1"/>
  <c r="K549" i="1"/>
  <c r="L549" i="1"/>
  <c r="M549" i="1"/>
  <c r="N549" i="1"/>
  <c r="O549" i="1"/>
  <c r="P549" i="1"/>
  <c r="F549" i="1"/>
  <c r="G543" i="1"/>
  <c r="H543" i="1"/>
  <c r="I543" i="1"/>
  <c r="J543" i="1"/>
  <c r="K543" i="1"/>
  <c r="L543" i="1"/>
  <c r="M543" i="1"/>
  <c r="N543" i="1"/>
  <c r="O543" i="1"/>
  <c r="P543" i="1"/>
  <c r="F543" i="1"/>
  <c r="G537" i="1"/>
  <c r="H537" i="1"/>
  <c r="I537" i="1"/>
  <c r="J537" i="1"/>
  <c r="K537" i="1"/>
  <c r="L537" i="1"/>
  <c r="M537" i="1"/>
  <c r="N537" i="1"/>
  <c r="O537" i="1"/>
  <c r="P537" i="1"/>
  <c r="F537" i="1"/>
  <c r="G531" i="1"/>
  <c r="H531" i="1"/>
  <c r="I531" i="1"/>
  <c r="J531" i="1"/>
  <c r="K531" i="1"/>
  <c r="L531" i="1"/>
  <c r="M531" i="1"/>
  <c r="N531" i="1"/>
  <c r="O531" i="1"/>
  <c r="P531" i="1"/>
  <c r="F531" i="1"/>
  <c r="G525" i="1"/>
  <c r="H525" i="1"/>
  <c r="I525" i="1"/>
  <c r="J525" i="1"/>
  <c r="K525" i="1"/>
  <c r="L525" i="1"/>
  <c r="M525" i="1"/>
  <c r="N525" i="1"/>
  <c r="O525" i="1"/>
  <c r="P525" i="1"/>
  <c r="F525" i="1"/>
  <c r="G519" i="1"/>
  <c r="H519" i="1"/>
  <c r="I519" i="1"/>
  <c r="J519" i="1"/>
  <c r="K519" i="1"/>
  <c r="L519" i="1"/>
  <c r="M519" i="1"/>
  <c r="N519" i="1"/>
  <c r="O519" i="1"/>
  <c r="P519" i="1"/>
  <c r="F519" i="1"/>
  <c r="G513" i="1"/>
  <c r="H513" i="1"/>
  <c r="I513" i="1"/>
  <c r="J513" i="1"/>
  <c r="K513" i="1"/>
  <c r="L513" i="1"/>
  <c r="M513" i="1"/>
  <c r="N513" i="1"/>
  <c r="O513" i="1"/>
  <c r="P513" i="1"/>
  <c r="F513" i="1"/>
  <c r="G507" i="1"/>
  <c r="H507" i="1"/>
  <c r="I507" i="1"/>
  <c r="J507" i="1"/>
  <c r="K507" i="1"/>
  <c r="L507" i="1"/>
  <c r="M507" i="1"/>
  <c r="N507" i="1"/>
  <c r="O507" i="1"/>
  <c r="P507" i="1"/>
  <c r="F507" i="1"/>
  <c r="G501" i="1"/>
  <c r="H501" i="1"/>
  <c r="I501" i="1"/>
  <c r="J501" i="1"/>
  <c r="K501" i="1"/>
  <c r="L501" i="1"/>
  <c r="M501" i="1"/>
  <c r="N501" i="1"/>
  <c r="O501" i="1"/>
  <c r="P501" i="1"/>
  <c r="F501" i="1"/>
  <c r="G495" i="1"/>
  <c r="H495" i="1"/>
  <c r="I495" i="1"/>
  <c r="J495" i="1"/>
  <c r="K495" i="1"/>
  <c r="L495" i="1"/>
  <c r="M495" i="1"/>
  <c r="N495" i="1"/>
  <c r="O495" i="1"/>
  <c r="P495" i="1"/>
  <c r="F495" i="1"/>
  <c r="G489" i="1"/>
  <c r="H489" i="1"/>
  <c r="I489" i="1"/>
  <c r="J489" i="1"/>
  <c r="K489" i="1"/>
  <c r="L489" i="1"/>
  <c r="M489" i="1"/>
  <c r="N489" i="1"/>
  <c r="O489" i="1"/>
  <c r="P489" i="1"/>
  <c r="F489" i="1"/>
  <c r="G483" i="1"/>
  <c r="H483" i="1"/>
  <c r="I483" i="1"/>
  <c r="J483" i="1"/>
  <c r="K483" i="1"/>
  <c r="L483" i="1"/>
  <c r="M483" i="1"/>
  <c r="N483" i="1"/>
  <c r="O483" i="1"/>
  <c r="P483" i="1"/>
  <c r="F483" i="1"/>
  <c r="G477" i="1"/>
  <c r="H477" i="1"/>
  <c r="I477" i="1"/>
  <c r="J477" i="1"/>
  <c r="K477" i="1"/>
  <c r="L477" i="1"/>
  <c r="M477" i="1"/>
  <c r="N477" i="1"/>
  <c r="O477" i="1"/>
  <c r="P477" i="1"/>
  <c r="F477" i="1"/>
  <c r="G471" i="1"/>
  <c r="H471" i="1"/>
  <c r="I471" i="1"/>
  <c r="J471" i="1"/>
  <c r="K471" i="1"/>
  <c r="L471" i="1"/>
  <c r="M471" i="1"/>
  <c r="N471" i="1"/>
  <c r="O471" i="1"/>
  <c r="P471" i="1"/>
  <c r="F471" i="1"/>
  <c r="G465" i="1"/>
  <c r="H465" i="1"/>
  <c r="I465" i="1"/>
  <c r="J465" i="1"/>
  <c r="K465" i="1"/>
  <c r="L465" i="1"/>
  <c r="M465" i="1"/>
  <c r="N465" i="1"/>
  <c r="O465" i="1"/>
  <c r="P465" i="1"/>
  <c r="F465" i="1"/>
  <c r="G459" i="1"/>
  <c r="H459" i="1"/>
  <c r="I459" i="1"/>
  <c r="J459" i="1"/>
  <c r="K459" i="1"/>
  <c r="L459" i="1"/>
  <c r="M459" i="1"/>
  <c r="N459" i="1"/>
  <c r="O459" i="1"/>
  <c r="P459" i="1"/>
  <c r="F459" i="1"/>
  <c r="G453" i="1"/>
  <c r="H453" i="1"/>
  <c r="I453" i="1"/>
  <c r="J453" i="1"/>
  <c r="K453" i="1"/>
  <c r="L453" i="1"/>
  <c r="M453" i="1"/>
  <c r="N453" i="1"/>
  <c r="O453" i="1"/>
  <c r="P453" i="1"/>
  <c r="F453" i="1"/>
  <c r="G447" i="1" l="1"/>
  <c r="H447" i="1"/>
  <c r="I447" i="1"/>
  <c r="J447" i="1"/>
  <c r="K447" i="1"/>
  <c r="L447" i="1"/>
  <c r="M447" i="1"/>
  <c r="N447" i="1"/>
  <c r="O447" i="1"/>
  <c r="P447" i="1"/>
  <c r="F447" i="1"/>
  <c r="F444" i="1" l="1"/>
  <c r="F595" i="1" s="1"/>
  <c r="F442" i="1"/>
  <c r="F593" i="1" s="1"/>
  <c r="F441" i="1"/>
  <c r="F592" i="1" l="1"/>
  <c r="J437" i="1"/>
  <c r="J434" i="1" s="1"/>
  <c r="K437" i="1"/>
  <c r="K434" i="1" s="1"/>
  <c r="L437" i="1"/>
  <c r="L434" i="1" s="1"/>
  <c r="M437" i="1"/>
  <c r="M434" i="1" s="1"/>
  <c r="N437" i="1"/>
  <c r="N434" i="1" s="1"/>
  <c r="O437" i="1"/>
  <c r="P437" i="1"/>
  <c r="P434" i="1" s="1"/>
  <c r="I437" i="1"/>
  <c r="I434" i="1" s="1"/>
  <c r="G434" i="1"/>
  <c r="H434" i="1"/>
  <c r="O434" i="1"/>
  <c r="F434" i="1"/>
  <c r="P428" i="1"/>
  <c r="O428" i="1"/>
  <c r="N428" i="1"/>
  <c r="M428" i="1"/>
  <c r="L428" i="1"/>
  <c r="K428" i="1"/>
  <c r="J428" i="1"/>
  <c r="I428" i="1"/>
  <c r="H428" i="1"/>
  <c r="G428" i="1"/>
  <c r="F428" i="1"/>
  <c r="P422" i="1"/>
  <c r="O422" i="1"/>
  <c r="N422" i="1"/>
  <c r="M422" i="1"/>
  <c r="L422" i="1"/>
  <c r="K422" i="1"/>
  <c r="J422" i="1"/>
  <c r="I422" i="1"/>
  <c r="H422" i="1"/>
  <c r="G422" i="1"/>
  <c r="F422" i="1"/>
  <c r="P416" i="1"/>
  <c r="O416" i="1"/>
  <c r="N416" i="1"/>
  <c r="M416" i="1"/>
  <c r="L416" i="1"/>
  <c r="K416" i="1"/>
  <c r="J416" i="1"/>
  <c r="I416" i="1"/>
  <c r="H416" i="1"/>
  <c r="G416" i="1"/>
  <c r="F416" i="1"/>
  <c r="P410" i="1"/>
  <c r="O410" i="1"/>
  <c r="N410" i="1"/>
  <c r="M410" i="1"/>
  <c r="L410" i="1"/>
  <c r="K410" i="1"/>
  <c r="J410" i="1"/>
  <c r="I410" i="1"/>
  <c r="H410" i="1"/>
  <c r="G410" i="1"/>
  <c r="F410" i="1"/>
  <c r="P404" i="1"/>
  <c r="O404" i="1"/>
  <c r="N404" i="1"/>
  <c r="M404" i="1"/>
  <c r="L404" i="1"/>
  <c r="K404" i="1"/>
  <c r="J404" i="1"/>
  <c r="I404" i="1"/>
  <c r="H404" i="1"/>
  <c r="G404" i="1"/>
  <c r="F404" i="1"/>
  <c r="P397" i="1"/>
  <c r="O397" i="1"/>
  <c r="N397" i="1"/>
  <c r="M397" i="1"/>
  <c r="L397" i="1"/>
  <c r="K397" i="1"/>
  <c r="J397" i="1"/>
  <c r="I397" i="1"/>
  <c r="H397" i="1"/>
  <c r="G397" i="1"/>
  <c r="F397" i="1"/>
  <c r="P391" i="1"/>
  <c r="O391" i="1"/>
  <c r="N391" i="1"/>
  <c r="M391" i="1"/>
  <c r="L391" i="1"/>
  <c r="K391" i="1"/>
  <c r="J391" i="1"/>
  <c r="I391" i="1"/>
  <c r="H391" i="1"/>
  <c r="G391" i="1"/>
  <c r="F391" i="1"/>
  <c r="P384" i="1"/>
  <c r="O384" i="1"/>
  <c r="N384" i="1"/>
  <c r="M384" i="1"/>
  <c r="L384" i="1"/>
  <c r="K384" i="1"/>
  <c r="J384" i="1"/>
  <c r="I384" i="1"/>
  <c r="H384" i="1"/>
  <c r="G384" i="1"/>
  <c r="F384" i="1"/>
  <c r="P378" i="1"/>
  <c r="O378" i="1"/>
  <c r="N378" i="1"/>
  <c r="M378" i="1"/>
  <c r="L378" i="1"/>
  <c r="K378" i="1"/>
  <c r="J378" i="1"/>
  <c r="H378" i="1"/>
  <c r="G378" i="1"/>
  <c r="F378" i="1"/>
  <c r="P371" i="1"/>
  <c r="O371" i="1"/>
  <c r="N371" i="1"/>
  <c r="M371" i="1"/>
  <c r="L371" i="1"/>
  <c r="K371" i="1"/>
  <c r="J371" i="1"/>
  <c r="I371" i="1"/>
  <c r="H371" i="1"/>
  <c r="G371" i="1"/>
  <c r="F371" i="1"/>
  <c r="P365" i="1"/>
  <c r="O365" i="1"/>
  <c r="N365" i="1"/>
  <c r="M365" i="1"/>
  <c r="L365" i="1"/>
  <c r="K365" i="1"/>
  <c r="J365" i="1"/>
  <c r="I365" i="1"/>
  <c r="H365" i="1"/>
  <c r="G365" i="1"/>
  <c r="F365" i="1"/>
  <c r="J363" i="1"/>
  <c r="K363" i="1"/>
  <c r="M363" i="1"/>
  <c r="N363" i="1"/>
  <c r="O363" i="1"/>
  <c r="P363" i="1"/>
  <c r="L363" i="1"/>
  <c r="G358" i="1"/>
  <c r="H358" i="1"/>
  <c r="I358" i="1"/>
  <c r="F358" i="1"/>
  <c r="P361" i="1"/>
  <c r="P362" i="1"/>
  <c r="O361" i="1"/>
  <c r="O362" i="1"/>
  <c r="N361" i="1"/>
  <c r="N362" i="1"/>
  <c r="M361" i="1"/>
  <c r="M362" i="1"/>
  <c r="L361" i="1"/>
  <c r="L362" i="1"/>
  <c r="K361" i="1"/>
  <c r="K362" i="1"/>
  <c r="K360" i="1"/>
  <c r="L360" i="1"/>
  <c r="M360" i="1"/>
  <c r="N360" i="1"/>
  <c r="O360" i="1"/>
  <c r="P360" i="1"/>
  <c r="J362" i="1"/>
  <c r="J361" i="1"/>
  <c r="J360" i="1"/>
  <c r="P352" i="1"/>
  <c r="O352" i="1"/>
  <c r="N352" i="1"/>
  <c r="M352" i="1"/>
  <c r="L352" i="1"/>
  <c r="K352" i="1"/>
  <c r="J352" i="1"/>
  <c r="I352" i="1"/>
  <c r="H352" i="1"/>
  <c r="G352" i="1"/>
  <c r="F352" i="1"/>
  <c r="J346" i="1"/>
  <c r="P346" i="1"/>
  <c r="O346" i="1"/>
  <c r="N346" i="1"/>
  <c r="M346" i="1"/>
  <c r="L346" i="1"/>
  <c r="K346" i="1"/>
  <c r="I346" i="1"/>
  <c r="H346" i="1"/>
  <c r="G346" i="1"/>
  <c r="F346" i="1"/>
  <c r="P340" i="1"/>
  <c r="O340" i="1"/>
  <c r="N340" i="1"/>
  <c r="M340" i="1"/>
  <c r="L340" i="1"/>
  <c r="K340" i="1"/>
  <c r="I340" i="1"/>
  <c r="H340" i="1"/>
  <c r="G340" i="1"/>
  <c r="F340" i="1"/>
  <c r="P334" i="1"/>
  <c r="O334" i="1"/>
  <c r="N334" i="1"/>
  <c r="M334" i="1"/>
  <c r="L334" i="1"/>
  <c r="K334" i="1"/>
  <c r="I334" i="1"/>
  <c r="H334" i="1"/>
  <c r="G334" i="1"/>
  <c r="F334" i="1"/>
  <c r="P328" i="1"/>
  <c r="O328" i="1"/>
  <c r="N328" i="1"/>
  <c r="M328" i="1"/>
  <c r="L328" i="1"/>
  <c r="K328" i="1"/>
  <c r="I328" i="1"/>
  <c r="H328" i="1"/>
  <c r="G328" i="1"/>
  <c r="F328" i="1"/>
  <c r="P322" i="1"/>
  <c r="O322" i="1"/>
  <c r="N322" i="1"/>
  <c r="M322" i="1"/>
  <c r="L322" i="1"/>
  <c r="K322" i="1"/>
  <c r="I322" i="1"/>
  <c r="H322" i="1"/>
  <c r="G322" i="1"/>
  <c r="F322" i="1"/>
  <c r="P316" i="1"/>
  <c r="O316" i="1"/>
  <c r="N316" i="1"/>
  <c r="M316" i="1"/>
  <c r="L316" i="1"/>
  <c r="K316" i="1"/>
  <c r="I316" i="1"/>
  <c r="H316" i="1"/>
  <c r="G316" i="1"/>
  <c r="F316" i="1"/>
  <c r="P310" i="1"/>
  <c r="O310" i="1"/>
  <c r="N310" i="1"/>
  <c r="M310" i="1"/>
  <c r="L310" i="1"/>
  <c r="K310" i="1"/>
  <c r="I310" i="1"/>
  <c r="H310" i="1"/>
  <c r="G310" i="1"/>
  <c r="F310" i="1"/>
  <c r="L304" i="1"/>
  <c r="P304" i="1"/>
  <c r="O304" i="1"/>
  <c r="N304" i="1"/>
  <c r="M304" i="1"/>
  <c r="K304" i="1"/>
  <c r="I304" i="1"/>
  <c r="H304" i="1"/>
  <c r="G304" i="1"/>
  <c r="F304" i="1"/>
  <c r="P298" i="1"/>
  <c r="O298" i="1"/>
  <c r="N298" i="1"/>
  <c r="M298" i="1"/>
  <c r="L298" i="1"/>
  <c r="K298" i="1"/>
  <c r="I298" i="1"/>
  <c r="H298" i="1"/>
  <c r="G298" i="1"/>
  <c r="F298" i="1"/>
  <c r="P292" i="1"/>
  <c r="O292" i="1"/>
  <c r="N292" i="1"/>
  <c r="M292" i="1"/>
  <c r="L292" i="1"/>
  <c r="K292" i="1"/>
  <c r="I292" i="1"/>
  <c r="H292" i="1"/>
  <c r="G292" i="1"/>
  <c r="F292" i="1"/>
  <c r="P286" i="1"/>
  <c r="O286" i="1"/>
  <c r="N286" i="1"/>
  <c r="M286" i="1"/>
  <c r="L286" i="1"/>
  <c r="K286" i="1"/>
  <c r="I286" i="1"/>
  <c r="H286" i="1"/>
  <c r="G286" i="1"/>
  <c r="F286" i="1"/>
  <c r="P280" i="1"/>
  <c r="O280" i="1"/>
  <c r="N280" i="1"/>
  <c r="M280" i="1"/>
  <c r="L280" i="1"/>
  <c r="K280" i="1"/>
  <c r="I280" i="1"/>
  <c r="H280" i="1"/>
  <c r="G280" i="1"/>
  <c r="F280" i="1"/>
  <c r="M268" i="1"/>
  <c r="P274" i="1"/>
  <c r="O274" i="1"/>
  <c r="N274" i="1"/>
  <c r="M274" i="1"/>
  <c r="L274" i="1"/>
  <c r="K274" i="1"/>
  <c r="I274" i="1"/>
  <c r="H274" i="1"/>
  <c r="G274" i="1"/>
  <c r="F274" i="1"/>
  <c r="P268" i="1"/>
  <c r="O268" i="1"/>
  <c r="N268" i="1"/>
  <c r="L268" i="1"/>
  <c r="K268" i="1"/>
  <c r="I268" i="1"/>
  <c r="H268" i="1"/>
  <c r="G268" i="1"/>
  <c r="F268" i="1"/>
  <c r="P262" i="1"/>
  <c r="O262" i="1"/>
  <c r="N262" i="1"/>
  <c r="M262" i="1"/>
  <c r="L262" i="1"/>
  <c r="K262" i="1"/>
  <c r="I262" i="1"/>
  <c r="H262" i="1"/>
  <c r="G262" i="1"/>
  <c r="F262" i="1"/>
  <c r="G256" i="1"/>
  <c r="P256" i="1"/>
  <c r="O256" i="1"/>
  <c r="N256" i="1"/>
  <c r="M256" i="1"/>
  <c r="L256" i="1"/>
  <c r="K256" i="1"/>
  <c r="I256" i="1"/>
  <c r="H256" i="1"/>
  <c r="F256" i="1"/>
  <c r="P358" i="1" l="1"/>
  <c r="O358" i="1"/>
  <c r="M358" i="1"/>
  <c r="K358" i="1"/>
  <c r="L358" i="1"/>
  <c r="J358" i="1"/>
  <c r="N358" i="1"/>
  <c r="K254" i="1"/>
  <c r="L254" i="1"/>
  <c r="L445" i="1" s="1"/>
  <c r="L596" i="1" s="1"/>
  <c r="M254" i="1"/>
  <c r="M445" i="1" s="1"/>
  <c r="M596" i="1" s="1"/>
  <c r="N254" i="1"/>
  <c r="N445" i="1" s="1"/>
  <c r="N596" i="1" s="1"/>
  <c r="O254" i="1"/>
  <c r="O445" i="1" s="1"/>
  <c r="O596" i="1" s="1"/>
  <c r="P254" i="1"/>
  <c r="P445" i="1" s="1"/>
  <c r="P596" i="1" s="1"/>
  <c r="J254" i="1"/>
  <c r="H252" i="1"/>
  <c r="H249" i="1" s="1"/>
  <c r="I252" i="1"/>
  <c r="I249" i="1" s="1"/>
  <c r="J252" i="1"/>
  <c r="K252" i="1"/>
  <c r="L252" i="1"/>
  <c r="M252" i="1"/>
  <c r="N252" i="1"/>
  <c r="N249" i="1" s="1"/>
  <c r="O252" i="1"/>
  <c r="P252" i="1"/>
  <c r="G252" i="1"/>
  <c r="G249" i="1" s="1"/>
  <c r="F249" i="1"/>
  <c r="P243" i="1"/>
  <c r="O243" i="1"/>
  <c r="N243" i="1"/>
  <c r="M243" i="1"/>
  <c r="L243" i="1"/>
  <c r="K243" i="1"/>
  <c r="I243" i="1"/>
  <c r="H243" i="1"/>
  <c r="G243" i="1"/>
  <c r="F243" i="1"/>
  <c r="P237" i="1"/>
  <c r="O237" i="1"/>
  <c r="N237" i="1"/>
  <c r="M237" i="1"/>
  <c r="L237" i="1"/>
  <c r="K237" i="1"/>
  <c r="I237" i="1"/>
  <c r="H237" i="1"/>
  <c r="G237" i="1"/>
  <c r="F237" i="1"/>
  <c r="P231" i="1"/>
  <c r="O231" i="1"/>
  <c r="N231" i="1"/>
  <c r="M231" i="1"/>
  <c r="L231" i="1"/>
  <c r="K231" i="1"/>
  <c r="I231" i="1"/>
  <c r="H231" i="1"/>
  <c r="G231" i="1"/>
  <c r="F231" i="1"/>
  <c r="G225" i="1"/>
  <c r="H225" i="1"/>
  <c r="I225" i="1"/>
  <c r="J225" i="1"/>
  <c r="K225" i="1"/>
  <c r="L225" i="1"/>
  <c r="M225" i="1"/>
  <c r="N225" i="1"/>
  <c r="O225" i="1"/>
  <c r="P225" i="1"/>
  <c r="F225" i="1"/>
  <c r="G219" i="1"/>
  <c r="H219" i="1"/>
  <c r="I219" i="1"/>
  <c r="J219" i="1"/>
  <c r="K219" i="1"/>
  <c r="L219" i="1"/>
  <c r="M219" i="1"/>
  <c r="N219" i="1"/>
  <c r="O219" i="1"/>
  <c r="P219" i="1"/>
  <c r="F219" i="1"/>
  <c r="G213" i="1"/>
  <c r="H213" i="1"/>
  <c r="I213" i="1"/>
  <c r="J213" i="1"/>
  <c r="K213" i="1"/>
  <c r="L213" i="1"/>
  <c r="M213" i="1"/>
  <c r="N213" i="1"/>
  <c r="O213" i="1"/>
  <c r="P213" i="1"/>
  <c r="F213" i="1"/>
  <c r="G200" i="1"/>
  <c r="H200" i="1"/>
  <c r="I200" i="1"/>
  <c r="J200" i="1"/>
  <c r="K200" i="1"/>
  <c r="L200" i="1"/>
  <c r="M200" i="1"/>
  <c r="N200" i="1"/>
  <c r="O200" i="1"/>
  <c r="P200" i="1"/>
  <c r="F200" i="1"/>
  <c r="G188" i="1"/>
  <c r="H188" i="1"/>
  <c r="I188" i="1"/>
  <c r="J188" i="1"/>
  <c r="K188" i="1"/>
  <c r="L188" i="1"/>
  <c r="M188" i="1"/>
  <c r="N188" i="1"/>
  <c r="O188" i="1"/>
  <c r="P188" i="1"/>
  <c r="F188" i="1"/>
  <c r="G209" i="1"/>
  <c r="H209" i="1"/>
  <c r="I209" i="1"/>
  <c r="J209" i="1"/>
  <c r="K209" i="1"/>
  <c r="L209" i="1"/>
  <c r="M209" i="1"/>
  <c r="N209" i="1"/>
  <c r="O209" i="1"/>
  <c r="P209" i="1"/>
  <c r="F209" i="1"/>
  <c r="G194" i="1"/>
  <c r="H194" i="1"/>
  <c r="I194" i="1"/>
  <c r="J194" i="1"/>
  <c r="K194" i="1"/>
  <c r="L194" i="1"/>
  <c r="M194" i="1"/>
  <c r="N194" i="1"/>
  <c r="O194" i="1"/>
  <c r="P194" i="1"/>
  <c r="F194" i="1"/>
  <c r="P182" i="1"/>
  <c r="G182" i="1"/>
  <c r="H182" i="1"/>
  <c r="I182" i="1"/>
  <c r="J182" i="1"/>
  <c r="K182" i="1"/>
  <c r="L182" i="1"/>
  <c r="M182" i="1"/>
  <c r="N182" i="1"/>
  <c r="O182" i="1"/>
  <c r="F182" i="1"/>
  <c r="P175" i="1"/>
  <c r="O175" i="1"/>
  <c r="N175" i="1"/>
  <c r="M175" i="1"/>
  <c r="L175" i="1"/>
  <c r="K175" i="1"/>
  <c r="J175" i="1"/>
  <c r="I175" i="1"/>
  <c r="H175" i="1"/>
  <c r="G175" i="1"/>
  <c r="F175" i="1"/>
  <c r="G169" i="1"/>
  <c r="H169" i="1"/>
  <c r="I169" i="1"/>
  <c r="J169" i="1"/>
  <c r="K169" i="1"/>
  <c r="L169" i="1"/>
  <c r="M169" i="1"/>
  <c r="N169" i="1"/>
  <c r="O169" i="1"/>
  <c r="P169" i="1"/>
  <c r="F169" i="1"/>
  <c r="K167" i="1"/>
  <c r="I167" i="1"/>
  <c r="I445" i="1" s="1"/>
  <c r="I596" i="1" s="1"/>
  <c r="J167" i="1"/>
  <c r="J445" i="1" s="1"/>
  <c r="J596" i="1" s="1"/>
  <c r="I164" i="1"/>
  <c r="H167" i="1"/>
  <c r="H445" i="1" s="1"/>
  <c r="H596" i="1" s="1"/>
  <c r="G167" i="1"/>
  <c r="G165" i="1"/>
  <c r="L162" i="1"/>
  <c r="M162" i="1"/>
  <c r="N162" i="1"/>
  <c r="O162" i="1"/>
  <c r="P162" i="1"/>
  <c r="F167" i="1"/>
  <c r="F445" i="1" s="1"/>
  <c r="F596" i="1" s="1"/>
  <c r="F165" i="1"/>
  <c r="G150" i="1"/>
  <c r="H150" i="1"/>
  <c r="I150" i="1"/>
  <c r="J150" i="1"/>
  <c r="K150" i="1"/>
  <c r="L150" i="1"/>
  <c r="M150" i="1"/>
  <c r="N150" i="1"/>
  <c r="O150" i="1"/>
  <c r="P150" i="1"/>
  <c r="F150" i="1"/>
  <c r="G144" i="1"/>
  <c r="H144" i="1"/>
  <c r="I144" i="1"/>
  <c r="J144" i="1"/>
  <c r="K144" i="1"/>
  <c r="L144" i="1"/>
  <c r="M144" i="1"/>
  <c r="N144" i="1"/>
  <c r="O144" i="1"/>
  <c r="P144" i="1"/>
  <c r="F144" i="1"/>
  <c r="G138" i="1"/>
  <c r="H138" i="1"/>
  <c r="I138" i="1"/>
  <c r="J138" i="1"/>
  <c r="K138" i="1"/>
  <c r="L138" i="1"/>
  <c r="M138" i="1"/>
  <c r="N138" i="1"/>
  <c r="O138" i="1"/>
  <c r="P138" i="1"/>
  <c r="F138" i="1"/>
  <c r="G132" i="1"/>
  <c r="H132" i="1"/>
  <c r="I132" i="1"/>
  <c r="J132" i="1"/>
  <c r="K132" i="1"/>
  <c r="L132" i="1"/>
  <c r="M132" i="1"/>
  <c r="N132" i="1"/>
  <c r="O132" i="1"/>
  <c r="P132" i="1"/>
  <c r="F132" i="1"/>
  <c r="G125" i="1"/>
  <c r="H125" i="1"/>
  <c r="G119" i="1"/>
  <c r="I119" i="1"/>
  <c r="J119" i="1"/>
  <c r="K119" i="1"/>
  <c r="K125" i="1"/>
  <c r="I125" i="1"/>
  <c r="J125" i="1"/>
  <c r="L125" i="1"/>
  <c r="M125" i="1"/>
  <c r="N125" i="1"/>
  <c r="O125" i="1"/>
  <c r="P125" i="1"/>
  <c r="L119" i="1"/>
  <c r="M119" i="1"/>
  <c r="N119" i="1"/>
  <c r="O119" i="1"/>
  <c r="P119" i="1"/>
  <c r="H119" i="1"/>
  <c r="I115" i="1"/>
  <c r="J115" i="1"/>
  <c r="K115" i="1"/>
  <c r="K112" i="1" s="1"/>
  <c r="L115" i="1"/>
  <c r="M115" i="1"/>
  <c r="N115" i="1"/>
  <c r="O115" i="1"/>
  <c r="P115" i="1"/>
  <c r="H115" i="1"/>
  <c r="I114" i="1"/>
  <c r="J114" i="1"/>
  <c r="K114" i="1"/>
  <c r="L114" i="1"/>
  <c r="M114" i="1"/>
  <c r="N114" i="1"/>
  <c r="O114" i="1"/>
  <c r="P114" i="1"/>
  <c r="H114" i="1"/>
  <c r="L100" i="1"/>
  <c r="M100" i="1"/>
  <c r="N100" i="1"/>
  <c r="O100" i="1"/>
  <c r="P100" i="1"/>
  <c r="L106" i="1"/>
  <c r="M106" i="1"/>
  <c r="N106" i="1"/>
  <c r="O106" i="1"/>
  <c r="P106" i="1"/>
  <c r="K445" i="1" l="1"/>
  <c r="K596" i="1" s="1"/>
  <c r="O112" i="1"/>
  <c r="F443" i="1"/>
  <c r="F440" i="1" s="1"/>
  <c r="L206" i="1"/>
  <c r="P249" i="1"/>
  <c r="L249" i="1"/>
  <c r="N112" i="1"/>
  <c r="J112" i="1"/>
  <c r="H162" i="1"/>
  <c r="O206" i="1"/>
  <c r="K206" i="1"/>
  <c r="G206" i="1"/>
  <c r="P206" i="1"/>
  <c r="H206" i="1"/>
  <c r="I162" i="1"/>
  <c r="P112" i="1"/>
  <c r="L112" i="1"/>
  <c r="N206" i="1"/>
  <c r="J206" i="1"/>
  <c r="M206" i="1"/>
  <c r="I206" i="1"/>
  <c r="M249" i="1"/>
  <c r="H112" i="1"/>
  <c r="M112" i="1"/>
  <c r="I112" i="1"/>
  <c r="F162" i="1"/>
  <c r="G162" i="1"/>
  <c r="G445" i="1"/>
  <c r="G596" i="1" s="1"/>
  <c r="J162" i="1"/>
  <c r="K162" i="1"/>
  <c r="F206" i="1"/>
  <c r="J249" i="1"/>
  <c r="O249" i="1"/>
  <c r="K249" i="1"/>
  <c r="G95" i="1"/>
  <c r="G96" i="1"/>
  <c r="H96" i="1"/>
  <c r="I96" i="1"/>
  <c r="J96" i="1"/>
  <c r="K96" i="1"/>
  <c r="L96" i="1"/>
  <c r="M96" i="1"/>
  <c r="N96" i="1"/>
  <c r="O96" i="1"/>
  <c r="P96" i="1"/>
  <c r="H95" i="1"/>
  <c r="I95" i="1"/>
  <c r="J95" i="1"/>
  <c r="K95" i="1"/>
  <c r="L95" i="1"/>
  <c r="M95" i="1"/>
  <c r="N95" i="1"/>
  <c r="O95" i="1"/>
  <c r="P95" i="1"/>
  <c r="L87" i="1"/>
  <c r="M87" i="1"/>
  <c r="N87" i="1"/>
  <c r="O87" i="1"/>
  <c r="P87" i="1"/>
  <c r="L81" i="1"/>
  <c r="M81" i="1"/>
  <c r="N81" i="1"/>
  <c r="O81" i="1"/>
  <c r="P81" i="1"/>
  <c r="L75" i="1"/>
  <c r="M75" i="1"/>
  <c r="N75" i="1"/>
  <c r="O75" i="1"/>
  <c r="P75" i="1"/>
  <c r="L69" i="1"/>
  <c r="M69" i="1"/>
  <c r="N69" i="1"/>
  <c r="O69" i="1"/>
  <c r="P69" i="1"/>
  <c r="L63" i="1"/>
  <c r="M63" i="1"/>
  <c r="N63" i="1"/>
  <c r="O63" i="1"/>
  <c r="P63" i="1"/>
  <c r="L57" i="1"/>
  <c r="M57" i="1"/>
  <c r="N57" i="1"/>
  <c r="O57" i="1"/>
  <c r="P57" i="1"/>
  <c r="P50" i="1"/>
  <c r="O50" i="1"/>
  <c r="N50" i="1"/>
  <c r="M50" i="1"/>
  <c r="L50" i="1"/>
  <c r="K50" i="1"/>
  <c r="J50" i="1"/>
  <c r="I50" i="1"/>
  <c r="H50" i="1"/>
  <c r="G50" i="1"/>
  <c r="F50" i="1"/>
  <c r="G44" i="1"/>
  <c r="H44" i="1"/>
  <c r="I44" i="1"/>
  <c r="J44" i="1"/>
  <c r="K44" i="1"/>
  <c r="L44" i="1"/>
  <c r="M44" i="1"/>
  <c r="N44" i="1"/>
  <c r="O44" i="1"/>
  <c r="P44" i="1"/>
  <c r="F44" i="1"/>
  <c r="H41" i="1"/>
  <c r="H444" i="1" s="1"/>
  <c r="H595" i="1" s="1"/>
  <c r="I41" i="1"/>
  <c r="I444" i="1" s="1"/>
  <c r="I595" i="1" s="1"/>
  <c r="J41" i="1"/>
  <c r="J444" i="1" s="1"/>
  <c r="J595" i="1" s="1"/>
  <c r="K41" i="1"/>
  <c r="K444" i="1" s="1"/>
  <c r="K595" i="1" s="1"/>
  <c r="L41" i="1"/>
  <c r="L444" i="1" s="1"/>
  <c r="L595" i="1" s="1"/>
  <c r="M41" i="1"/>
  <c r="M444" i="1" s="1"/>
  <c r="M595" i="1" s="1"/>
  <c r="N41" i="1"/>
  <c r="N444" i="1" s="1"/>
  <c r="N595" i="1" s="1"/>
  <c r="O41" i="1"/>
  <c r="O444" i="1" s="1"/>
  <c r="O595" i="1" s="1"/>
  <c r="P41" i="1"/>
  <c r="P444" i="1" s="1"/>
  <c r="P595" i="1" s="1"/>
  <c r="H40" i="1"/>
  <c r="I40" i="1"/>
  <c r="I443" i="1" s="1"/>
  <c r="J40" i="1"/>
  <c r="K40" i="1"/>
  <c r="L40" i="1"/>
  <c r="M40" i="1"/>
  <c r="M443" i="1" s="1"/>
  <c r="N40" i="1"/>
  <c r="O40" i="1"/>
  <c r="P40" i="1"/>
  <c r="H39" i="1"/>
  <c r="H442" i="1" s="1"/>
  <c r="H593" i="1" s="1"/>
  <c r="I39" i="1"/>
  <c r="J39" i="1"/>
  <c r="K39" i="1"/>
  <c r="L39" i="1"/>
  <c r="L442" i="1" s="1"/>
  <c r="L593" i="1" s="1"/>
  <c r="M39" i="1"/>
  <c r="N39" i="1"/>
  <c r="O39" i="1"/>
  <c r="P39" i="1"/>
  <c r="P442" i="1" s="1"/>
  <c r="P593" i="1" s="1"/>
  <c r="H38" i="1"/>
  <c r="H441" i="1" s="1"/>
  <c r="H592" i="1" s="1"/>
  <c r="I38" i="1"/>
  <c r="I441" i="1" s="1"/>
  <c r="I592" i="1" s="1"/>
  <c r="J38" i="1"/>
  <c r="J441" i="1" s="1"/>
  <c r="J592" i="1" s="1"/>
  <c r="K38" i="1"/>
  <c r="K441" i="1" s="1"/>
  <c r="K592" i="1" s="1"/>
  <c r="L38" i="1"/>
  <c r="L441" i="1" s="1"/>
  <c r="L592" i="1" s="1"/>
  <c r="M38" i="1"/>
  <c r="M441" i="1" s="1"/>
  <c r="M592" i="1" s="1"/>
  <c r="N38" i="1"/>
  <c r="N441" i="1" s="1"/>
  <c r="N592" i="1" s="1"/>
  <c r="O38" i="1"/>
  <c r="O441" i="1" s="1"/>
  <c r="O592" i="1" s="1"/>
  <c r="P38" i="1"/>
  <c r="P441" i="1" s="1"/>
  <c r="P592" i="1" s="1"/>
  <c r="G41" i="1"/>
  <c r="G444" i="1" s="1"/>
  <c r="G595" i="1" s="1"/>
  <c r="G40" i="1"/>
  <c r="G443" i="1" s="1"/>
  <c r="G39" i="1"/>
  <c r="G442" i="1" s="1"/>
  <c r="G593" i="1" s="1"/>
  <c r="G38" i="1"/>
  <c r="G441" i="1" s="1"/>
  <c r="G592" i="1" s="1"/>
  <c r="H31" i="1"/>
  <c r="I31" i="1"/>
  <c r="J31" i="1"/>
  <c r="K31" i="1"/>
  <c r="L31" i="1"/>
  <c r="M31" i="1"/>
  <c r="N31" i="1"/>
  <c r="O31" i="1"/>
  <c r="P31" i="1"/>
  <c r="G31" i="1"/>
  <c r="H25" i="1"/>
  <c r="I25" i="1"/>
  <c r="J25" i="1"/>
  <c r="K25" i="1"/>
  <c r="L25" i="1"/>
  <c r="M25" i="1"/>
  <c r="N25" i="1"/>
  <c r="O25" i="1"/>
  <c r="P25" i="1"/>
  <c r="G25" i="1"/>
  <c r="H19" i="1"/>
  <c r="I19" i="1"/>
  <c r="J19" i="1"/>
  <c r="K19" i="1"/>
  <c r="L19" i="1"/>
  <c r="M19" i="1"/>
  <c r="N19" i="1"/>
  <c r="O19" i="1"/>
  <c r="P19" i="1"/>
  <c r="G19" i="1"/>
  <c r="H13" i="1"/>
  <c r="I13" i="1"/>
  <c r="J13" i="1"/>
  <c r="K13" i="1"/>
  <c r="L13" i="1"/>
  <c r="M13" i="1"/>
  <c r="N13" i="1"/>
  <c r="O13" i="1"/>
  <c r="P13" i="1"/>
  <c r="G13" i="1"/>
  <c r="H7" i="1"/>
  <c r="I7" i="1"/>
  <c r="J7" i="1"/>
  <c r="K7" i="1"/>
  <c r="L7" i="1"/>
  <c r="M7" i="1"/>
  <c r="N7" i="1"/>
  <c r="O7" i="1"/>
  <c r="P7" i="1"/>
  <c r="G7" i="1"/>
  <c r="N442" i="1" l="1"/>
  <c r="N593" i="1" s="1"/>
  <c r="O443" i="1"/>
  <c r="F594" i="1"/>
  <c r="F591" i="1" s="1"/>
  <c r="J442" i="1"/>
  <c r="J593" i="1" s="1"/>
  <c r="K443" i="1"/>
  <c r="K594" i="1" s="1"/>
  <c r="M594" i="1"/>
  <c r="I594" i="1"/>
  <c r="O594" i="1"/>
  <c r="G594" i="1"/>
  <c r="G591" i="1" s="1"/>
  <c r="G440" i="1"/>
  <c r="N93" i="1"/>
  <c r="J93" i="1"/>
  <c r="P93" i="1"/>
  <c r="L93" i="1"/>
  <c r="H93" i="1"/>
  <c r="G37" i="1"/>
  <c r="M37" i="1"/>
  <c r="I37" i="1"/>
  <c r="O37" i="1"/>
  <c r="K37" i="1"/>
  <c r="L37" i="1"/>
  <c r="J37" i="1"/>
  <c r="P37" i="1"/>
  <c r="H37" i="1"/>
  <c r="N37" i="1"/>
  <c r="O93" i="1"/>
  <c r="K93" i="1"/>
  <c r="G93" i="1"/>
  <c r="M93" i="1"/>
  <c r="I93" i="1"/>
  <c r="O442" i="1"/>
  <c r="O593" i="1" s="1"/>
  <c r="K442" i="1"/>
  <c r="K593" i="1" s="1"/>
  <c r="P443" i="1"/>
  <c r="L443" i="1"/>
  <c r="H443" i="1"/>
  <c r="H440" i="1" s="1"/>
  <c r="M442" i="1"/>
  <c r="M593" i="1" s="1"/>
  <c r="I442" i="1"/>
  <c r="I440" i="1" s="1"/>
  <c r="N443" i="1"/>
  <c r="J443" i="1"/>
  <c r="J440" i="1" s="1"/>
  <c r="O591" i="1" l="1"/>
  <c r="K591" i="1"/>
  <c r="M591" i="1"/>
  <c r="O440" i="1"/>
  <c r="M440" i="1"/>
  <c r="K440" i="1"/>
  <c r="N440" i="1"/>
  <c r="N594" i="1"/>
  <c r="N591" i="1" s="1"/>
  <c r="L440" i="1"/>
  <c r="L594" i="1"/>
  <c r="L591" i="1" s="1"/>
  <c r="P440" i="1"/>
  <c r="P594" i="1"/>
  <c r="P591" i="1" s="1"/>
  <c r="H594" i="1"/>
  <c r="H591" i="1" s="1"/>
  <c r="J594" i="1"/>
  <c r="J591" i="1" s="1"/>
  <c r="I593" i="1"/>
  <c r="I591" i="1" s="1"/>
</calcChain>
</file>

<file path=xl/sharedStrings.xml><?xml version="1.0" encoding="utf-8"?>
<sst xmlns="http://schemas.openxmlformats.org/spreadsheetml/2006/main" count="943" uniqueCount="241">
  <si>
    <t>Финансовое обеспечение реализации Стратегии социально-экономического развития Пряжинского национального муниципального района до 2030 года</t>
  </si>
  <si>
    <t>№ п/п</t>
  </si>
  <si>
    <t xml:space="preserve">Наименование основного мероприятия </t>
  </si>
  <si>
    <t>Срок исполнения</t>
  </si>
  <si>
    <t>Исполнители</t>
  </si>
  <si>
    <t>Источник финансирования</t>
  </si>
  <si>
    <t>Расходы по годам, тыс. руб.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</si>
  <si>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</si>
  <si>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</si>
  <si>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</si>
  <si>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</si>
  <si>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</si>
  <si>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</si>
  <si>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</si>
  <si>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</si>
  <si>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</si>
  <si>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</si>
  <si>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</si>
  <si>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1. Повышние безопасности дорожного движения на территории Пряжинского национального муниципального района</t>
  </si>
  <si>
    <t>1.1</t>
  </si>
  <si>
    <t>Мероприятия, направленные на предотвращение дорожно-транспортных происшествий, вероятность гибели людей в которых наиболее высока</t>
  </si>
  <si>
    <t>2021-2030 годы</t>
  </si>
  <si>
    <r>
      <t>ОМВД России по Пряжинскому району, а</t>
    </r>
    <r>
      <rPr>
        <sz val="9"/>
        <color rgb="FF000000"/>
        <rFont val="Times New Roman"/>
        <family val="1"/>
        <charset val="204"/>
      </rPr>
      <t>дминистрация Пряжинского района,</t>
    </r>
  </si>
  <si>
    <r>
      <t>ОМВД России по Пряжинскому району, а</t>
    </r>
    <r>
      <rPr>
        <sz val="9"/>
        <color rgb="FF000000"/>
        <rFont val="Times New Roman"/>
        <family val="1"/>
        <charset val="204"/>
      </rPr>
      <t>дминистрация Пряжинского района,</t>
    </r>
    <r>
      <rPr>
        <sz val="9"/>
        <color theme="1"/>
        <rFont val="Times New Roman"/>
        <family val="1"/>
        <charset val="204"/>
      </rPr>
      <t xml:space="preserve"> администрации поселений района</t>
    </r>
  </si>
  <si>
    <t>Всего</t>
  </si>
  <si>
    <t>Федеральный бюджет</t>
  </si>
  <si>
    <t>Бюджет Республики Карелия</t>
  </si>
  <si>
    <t>Бюджет Пряжинского НМР</t>
  </si>
  <si>
    <t>Внебюджетные источники</t>
  </si>
  <si>
    <t>Бюджет городского и сельских поселений</t>
  </si>
  <si>
    <t>1.2</t>
  </si>
  <si>
    <t>Мероприятия, направленные на обеспечение безопасного участия детей в дорожном движении</t>
  </si>
  <si>
    <t>2021-2030</t>
  </si>
  <si>
    <t>ОМВД России по Пряжинскому району, администрация Пряжинского района, администрации поселений района</t>
  </si>
  <si>
    <t>1.3</t>
  </si>
  <si>
    <t>Мероприятия, направленные на повышение правосознания и ответственности участников дорожного движения, совершенствование условий дорожного движения</t>
  </si>
  <si>
    <t>1.4</t>
  </si>
  <si>
    <t>Администрация Пряжинского НМР</t>
  </si>
  <si>
    <t>1.5</t>
  </si>
  <si>
    <t>Создание схемы организации дорожного движения на автомобильные дороги, находящиеся в собствнности Пряжинского НМР</t>
  </si>
  <si>
    <t>Паспортизация автомобильных дорог, находящихся в собственности Пряжинского НМР</t>
  </si>
  <si>
    <t>Итого по мероприятиям</t>
  </si>
  <si>
    <t xml:space="preserve">2. 	Обеспечение жильем молодых семей Пряжинского национального муниципального района </t>
  </si>
  <si>
    <t>2.1</t>
  </si>
  <si>
    <t>Улучшение жилищных условий молодых семей, проживающих на территории Пряжинского национального муниципального района</t>
  </si>
  <si>
    <t>2021-2025</t>
  </si>
  <si>
    <t>Министерство строительства и жилищно-коммунального хозяйства Республики Карелия</t>
  </si>
  <si>
    <t>3. Развитие образования в Пряжинском национальном муниципальном районе</t>
  </si>
  <si>
    <t>3.3</t>
  </si>
  <si>
    <t>Развитие дошкольного образования детей</t>
  </si>
  <si>
    <t xml:space="preserve">Администрация Пряжинского НМР, 
образовательные организации дошкольного образования Пряжинского национального муниципального района
</t>
  </si>
  <si>
    <t>3.4</t>
  </si>
  <si>
    <t>Развитие общего образования детей</t>
  </si>
  <si>
    <t xml:space="preserve">Администрация Пряжинского НМР, структурное подразделение МКОУ «Пряжинская средняя общеобразовательная школа имени Героя Советского Союза Марии Мелентьевой» «Районный методический кабинет», образовательные организации общего образования Пряжинского национального муниципального района
</t>
  </si>
  <si>
    <t>3.5</t>
  </si>
  <si>
    <t>Развитие дополнительного образования детей</t>
  </si>
  <si>
    <t>Администрация Пряжинского национального муниципального района</t>
  </si>
  <si>
    <t>Администрация Пряжинского национального муниципального района, образовательные организации дополнительного образования Пряжинского национального муниципального района</t>
  </si>
  <si>
    <t>3.6</t>
  </si>
  <si>
    <t>3.1</t>
  </si>
  <si>
    <t>3.2</t>
  </si>
  <si>
    <t>Развитие системы оценки качества образования</t>
  </si>
  <si>
    <t>Развитие воспитательной системы Пряжинского района</t>
  </si>
  <si>
    <t>Развитие кадрового потенциала</t>
  </si>
  <si>
    <t>4. Развитие культуры в Пряжинском национальном муниципальном районе</t>
  </si>
  <si>
    <t>4.1</t>
  </si>
  <si>
    <t>2022-2024 годы</t>
  </si>
  <si>
    <t>Организация библиотечного обслуживания населения Пряжинского района и  комплектование фонда МБУ  "Межпоселенческая  библиотека"</t>
  </si>
  <si>
    <t>4.2</t>
  </si>
  <si>
    <t>Сохранение и развитие учреждений культуры в Пряжинском национальном муниципальном районе</t>
  </si>
  <si>
    <t>Обеспечение социальной поддержки малоимущих слоев населения района, граждан, находящихся в трудной жизненной ситуации, граждан пожилого возраста и инвалидов</t>
  </si>
  <si>
    <t>5. Адресная социальная помощь</t>
  </si>
  <si>
    <t>5.1</t>
  </si>
  <si>
    <t>2023-2025</t>
  </si>
  <si>
    <t>6. Развитие физической культуры и спорта</t>
  </si>
  <si>
    <t>6.1</t>
  </si>
  <si>
    <t>Организация и провдение массовых физкультурно-оздоровительных и спортивно-массовых мероприятий</t>
  </si>
  <si>
    <t>Администрация пряжинского национального муниципального района, МБУ ДО Пряжинская районная спортивная школа</t>
  </si>
  <si>
    <t>6.2</t>
  </si>
  <si>
    <t>Участие команд района во Всероссийских и республиканских спортивно-массовых мероприятиях</t>
  </si>
  <si>
    <t>6.3</t>
  </si>
  <si>
    <t xml:space="preserve">Организация и проведение мероприятий по внедрению ВСФК ГТО </t>
  </si>
  <si>
    <t>6.4</t>
  </si>
  <si>
    <t>Подготовка основания для установкм площадки для сдачи норм ВСФК ГТО в МБОУ Чалнинская СОШ</t>
  </si>
  <si>
    <t>6.5</t>
  </si>
  <si>
    <t>Строительство физкультурно-оздоровительного комплекса в пгт Пряжа</t>
  </si>
  <si>
    <t>7. Ветеран</t>
  </si>
  <si>
    <t>7.1</t>
  </si>
  <si>
    <t>Проведение торжественных, памятно-мемориальных, праздничных мероприятий  для ветеранов</t>
  </si>
  <si>
    <t>8. Молодежь Пряжинского района</t>
  </si>
  <si>
    <t>8.1</t>
  </si>
  <si>
    <t>Молодежь и общество</t>
  </si>
  <si>
    <t>8.2</t>
  </si>
  <si>
    <t>Патриотическое воспитание</t>
  </si>
  <si>
    <t xml:space="preserve">Администрация Пряжинского национального муниципального района, </t>
  </si>
  <si>
    <t>8.3</t>
  </si>
  <si>
    <t>Содействие социально-экономической адаптации молодежи</t>
  </si>
  <si>
    <t>8.4</t>
  </si>
  <si>
    <t>Развитие системы поддержки одаренной молодежи</t>
  </si>
  <si>
    <t xml:space="preserve">9. Развитие внутреннего и въездного туризма на территории Пряжинского национального муниципального района </t>
  </si>
  <si>
    <t>9.1</t>
  </si>
  <si>
    <t>Обеспечение развития инфраструктуры туризма путем содействия привлечению инвестиций для реконструкции и создания новых туристских объектов. Организация глэмпинга в п. Матросы</t>
  </si>
  <si>
    <t>администрация Пряжинского национального муниципального района</t>
  </si>
  <si>
    <t>АО «Корпорация развития Республики Карелия», ООО «Экоглемпинг» (ИНН 1000002730), администрация Пряжинского национального муниципального района</t>
  </si>
  <si>
    <t>9.2</t>
  </si>
  <si>
    <t>Обеспечение развития инфраструктуры туризма путем содействия привлечению инвестиций для реконструкции и создания новых туристских объектов. Инвестиционный проект «Сям-Озеро-Парк», строительство парк-отеля, совершенствование инфраструктуры туристической базы – I этап</t>
  </si>
  <si>
    <t>АО «Корпорация развития Республики Карелия», ООО «Сям-Озеро-Парк» (ИНН 1000002031),
администрация Пряжинского национального муниципального района</t>
  </si>
  <si>
    <t>9.3</t>
  </si>
  <si>
    <t>Обеспечение развития инфраструктуры туризма путем содействия привлечению инвестиций для реконструкции и создания новых туристских объектов. Инвестиционный проект «Сям-Озеро-Парк», строительство парк-отеля, совершенствование инфраструктуры туристической базы – II этап</t>
  </si>
  <si>
    <t>2021-2025 годы</t>
  </si>
  <si>
    <t>9.4</t>
  </si>
  <si>
    <t>Формирование конкурентоспособного туристского продукта, обеспечивающего позитивный имидж и узнаваемость Пряжинского района на туристском рынке</t>
  </si>
  <si>
    <t>Продвижение туристского продукта Пряжинского продукта и повышение информированности о нем</t>
  </si>
  <si>
    <t>9.5</t>
  </si>
  <si>
    <t>Продолжение работы по возрождению народных промыслов и ремесел</t>
  </si>
  <si>
    <t>9.6</t>
  </si>
  <si>
    <t>10.1</t>
  </si>
  <si>
    <t>10. Обеспечение устойчивого функционирования и развития коммунальной и инженерной инфраструктуры и энергоэффективности</t>
  </si>
  <si>
    <t>Отключение, консервация водозабора 
из поверхностного источника (оз. Пряжинское) 
Профилактика, промывка, гидравлические испытания 
водопроводной сети отключаемого водозабора. 
Подключение водопроводной сети к общей системе 
водоснабжения пгт Пряжа</t>
  </si>
  <si>
    <t>2022-2026 годы</t>
  </si>
  <si>
    <t>10.2</t>
  </si>
  <si>
    <t>Прохождение государственной экспертизы проекта «Реконструкция (модернизация) действующей системы водоснабжения и водоотведения п. Матросы» (строительство линий водоснабжения и водоотведения между РПБ (ВОС и КОС ООО «Рубин») и центром поселка)</t>
  </si>
  <si>
    <t>10.3</t>
  </si>
  <si>
    <t>Включение проекта в Программу Республики Карелия «Чистая вода», реализация проекта. П. Матросы</t>
  </si>
  <si>
    <t>10.4</t>
  </si>
  <si>
    <t>Строительство здания ВОС. Приобретение, монтаж, пуско-наладка оборудования водоочистки и водоподготовки, с. Крошнозеро</t>
  </si>
  <si>
    <t>10.5</t>
  </si>
  <si>
    <t>Строительство зданий (павильонов) водоочистки станций, д. Савиново</t>
  </si>
  <si>
    <t>10.6</t>
  </si>
  <si>
    <t>Строительство зданий (павильонов) водоочистки станций, ст. Падозеро</t>
  </si>
  <si>
    <t>10.7</t>
  </si>
  <si>
    <t>Строительство зданий (павильонов) водоочистки станций, с. Крошнозеро</t>
  </si>
  <si>
    <t>10.8</t>
  </si>
  <si>
    <t>Комплекс работ по проектированию, приобретению, монтажу и пусконаладке автоматизированной насосной установки с частотным регулированием поддержания заданного давления в сети насосной станции 2-го подъёма, пгт Пряжа</t>
  </si>
  <si>
    <t>10.9</t>
  </si>
  <si>
    <t>Разработка проектно-сметной документации очистных сооружений, с. Святозеро</t>
  </si>
  <si>
    <t>10.10</t>
  </si>
  <si>
    <t>Реконструкция автономной канализации (установка локальных очистных сооружений), ст. Падозеро</t>
  </si>
  <si>
    <t>10.11</t>
  </si>
  <si>
    <t>10.12</t>
  </si>
  <si>
    <t>Реконструкция автономной канализации (установка локальных очистных сооружений), д. Виданы</t>
  </si>
  <si>
    <t>10.13</t>
  </si>
  <si>
    <t>10.14</t>
  </si>
  <si>
    <t>Увеличение мощности принимаемых стоков. Установка дополнительного модульного оборудования, п. Чална</t>
  </si>
  <si>
    <t>Ремонт системы водоснабжения/водоотведения в СОШ пгт Пряжа, п. Чална, п. Эссойла</t>
  </si>
  <si>
    <t>Комплекс работ по проектированию, приобретению, монтажу и пусконаладке механической самоочищающейся грабельной решетке с конвейером удаления грубодисперсных отходов из канализационных стоков, до 50 куб.м./час., пгт Пряжа (КОС)</t>
  </si>
  <si>
    <t>10.15</t>
  </si>
  <si>
    <t>Комплекс работ по проектированию, приобретению, монтажу и пусконаладке механической самоочищающейся грабельной решетке с конвейером удаления грубодисперсных отходов из канализационных стоков, до 20 куб.м./час, п. Чална (КНС</t>
  </si>
  <si>
    <t>10.16</t>
  </si>
  <si>
    <t>Комплекс работ по проектированию, приобретению, монтажу и пусконаладке автоматизированной канализационной насосной станции оборотной очистки, до 20 куб.м./час, п. Эссойла (КНС)</t>
  </si>
  <si>
    <t>10.17</t>
  </si>
  <si>
    <t>Комплекс работ по проектированию, приобретению, монтажу и пусконаладке автоматизированной канализационной насосной станции оборотной очистки, до 30 куб.м./час.. пгт Пряжа (КОС</t>
  </si>
  <si>
    <t>11. Развитие малого и среднего предпринимательства</t>
  </si>
  <si>
    <t>11.1</t>
  </si>
  <si>
    <t>Предоставление финансовой поддержки</t>
  </si>
  <si>
    <t>2019-2024 годы</t>
  </si>
  <si>
    <t xml:space="preserve">12. Поддержка социально ориентированных некоммерческих организаций </t>
  </si>
  <si>
    <t>12.1</t>
  </si>
  <si>
    <t>Предоставление финансовой поддержки в виде муниципального гранта из бюджета Пряжинского района</t>
  </si>
  <si>
    <t>2023-2027</t>
  </si>
  <si>
    <t>13. Укрепление общественного здоровья и формирование здорового образа жизни</t>
  </si>
  <si>
    <t>13.1</t>
  </si>
  <si>
    <t>Тематические мероприятия, направленные на профилактику вредных привычек, формирование здорового образа жизни (в том числе проведение мероприятий в рамках Всемирного дня борьбы со СПИДом, Всероссийского дня трезвости, Всемирного дня без табака и так далее)</t>
  </si>
  <si>
    <t>2022-2026</t>
  </si>
  <si>
    <t>14. Профилактика правонарушений</t>
  </si>
  <si>
    <t>14.1</t>
  </si>
  <si>
    <t>Изготовление наглядной агитации для проведения профилактических мероприятий, в том числе антинаркотической направленности</t>
  </si>
  <si>
    <t>14.2</t>
  </si>
  <si>
    <t>Трудоустройство несовершеннолетних граждан в возрасте от 14 до 18 лет в свободное от учебы время</t>
  </si>
  <si>
    <t>Оказание социальных услуг лицам, освободившимся из мест лишения свободы и лицам без определенного места жительства</t>
  </si>
  <si>
    <t>14.3</t>
  </si>
  <si>
    <t>14.4</t>
  </si>
  <si>
    <t>Оказание поддержки некоммерческим организациям для реализации проектов и участия в мероприятиях в сфере межнациональных (межэтнических) отношений</t>
  </si>
  <si>
    <t>14.5</t>
  </si>
  <si>
    <t>Издание и распространение информационных материалов, тематических словарей, издание и распространение памяток, транслирование информации в СМИ, оформление информационных стендов информационно-справочных изданий, ресурсов информационного сопровождения процессов социальной и культурной адаптации мигрантов</t>
  </si>
  <si>
    <t>2023-2027 годы</t>
  </si>
  <si>
    <t>Итого по программным мероприятиям</t>
  </si>
  <si>
    <t>15. Непрограммные мероприятия</t>
  </si>
  <si>
    <t>15.1</t>
  </si>
  <si>
    <t>2024-2025</t>
  </si>
  <si>
    <t>15.2</t>
  </si>
  <si>
    <t>Внесение изменений в документы территориального планирования и градостроительного зонирования Пряжинского городского поселения с целью включения в границы пгт Пряжа земельного участка из состава земель лесного фонда с кадастровым номером 10:21:0000000:9525 площадью 14,3 га ; включение границы п. Маньга земельного участка из состава земель лесного фонда в кадастровом квартале10:21:0020406 площадью 30 га.</t>
  </si>
  <si>
    <t>Внесение изменений в документы территориального планирования и градостроительного зонирования Чалнинского сельского поселения с целью включения в границы пос. Чална земельного участка из состава земель лесного фонда с кадастровым номером 10:21:0000000:9549 площадью 41,8 га.</t>
  </si>
  <si>
    <t>15.3</t>
  </si>
  <si>
    <t>15.4</t>
  </si>
  <si>
    <t>15.5</t>
  </si>
  <si>
    <t>15.6</t>
  </si>
  <si>
    <t>15.7</t>
  </si>
  <si>
    <t>2026-2027</t>
  </si>
  <si>
    <t>2025-2026</t>
  </si>
  <si>
    <t>2027-2028</t>
  </si>
  <si>
    <t>2028-2029</t>
  </si>
  <si>
    <t>2029-2030</t>
  </si>
  <si>
    <t>15.8</t>
  </si>
  <si>
    <t>Разработка документации по планировке территории в составе проекта планировки территории и проекта межевания территории п. Матросы, кадастрвый квартал 10:21:0090504 площадью 7,8 га (КРТ для ИЖС)</t>
  </si>
  <si>
    <t>Разработка документации по планировке территории в составе проекта планировки территории и проекта межевания территории п. Матросы, кадастрвый квартал 10:21:0090117площадью 17,0 га (КРТ для ИЖС)</t>
  </si>
  <si>
    <t>Разработка документации по планировке территории в составе проекта планировки территории и проекта межевания территории пгт Пряжа кадатровый квартал 10:21:0010206,10:21:0010211, 10:21:0010212, 10:21:0010213 площадью 1,3 га (КРТ для ИЖС)</t>
  </si>
  <si>
    <t>Разработка документации по планировке территории в составе проекта планировки территории и проекта межевания территории в районе п. Маньга кадастровый квартал 10:21:0020406 площадью 30 га (КРТ для ИЖС)</t>
  </si>
  <si>
    <t>Разработка документации по планировке территории в составе проекта планировки территории и проекта межевания территории в районе пгт Пряжа кадастровый номер 10:21:0000000:9525 площадью 14,3 га (КРТ для ИЖС)</t>
  </si>
  <si>
    <t>Разработка документации по планировке территории в составе проекта планировки территории и проекта межевания территории в районе п. Чална кадастрвоый номер 10:21:0000000:9549 площадью 41,8 га (КРТ для ИЖС)</t>
  </si>
  <si>
    <t>Строительство объекта «Роботизированный животноводческий комплекс на 1200 голов дойного стада в пгт Пряжа»</t>
  </si>
  <si>
    <t>15.9</t>
  </si>
  <si>
    <t>АО "Совхоз "Ведлозерский" Министерство сельского и рыбного хозяйства Республики Карелия</t>
  </si>
  <si>
    <t>Строительство Многофункционального туристско – оздоровительного комплекса «Сямозеро»</t>
  </si>
  <si>
    <t>15.10</t>
  </si>
  <si>
    <t>ООО "Машстройинвест"</t>
  </si>
  <si>
    <t>15.11</t>
  </si>
  <si>
    <t>Реализация проекта «Исцеление души» на базе Зоокомплекса «Три медведя» ООО «Карелия-Интер» («Karelia-Inter»)</t>
  </si>
  <si>
    <t xml:space="preserve"> ООО «Карелия-Интер» («Karelia-Inter»)</t>
  </si>
  <si>
    <t>15.12</t>
  </si>
  <si>
    <t>ООО «Фрешберри»</t>
  </si>
  <si>
    <t>Строительство новых мощностей по хранению и глубокой переработке ягод и грибов, создание нового логистического центра по заготовке сырья ООО «Фрешберри»</t>
  </si>
  <si>
    <t>2020-2030</t>
  </si>
  <si>
    <t>Строительство психоневрологического интерната на 400-450 мест п. Матросы (проектируется)</t>
  </si>
  <si>
    <t>15.13</t>
  </si>
  <si>
    <t>2021-2027</t>
  </si>
  <si>
    <t>Выполнение программных мероприятий «Программы поддержки местных инициатив»</t>
  </si>
  <si>
    <t>администрация Пряжинского национального муниципального района, администрации городского и сельских поселений</t>
  </si>
  <si>
    <t>Выполнение программных мероприятий «Комфортная городская среда"</t>
  </si>
  <si>
    <t>Установка контейнерных площадок</t>
  </si>
  <si>
    <t>Снос аварийного жилья</t>
  </si>
  <si>
    <t>Реконструкция сетей водоснабжения и водоотведения на территории Пряжинского района</t>
  </si>
  <si>
    <t>Выполнение программных мероприятий по переселению граждан из аварийного жилищного фонда</t>
  </si>
  <si>
    <t>2024-2028</t>
  </si>
  <si>
    <t>Министерство культуры Республики Карелия, администрация Пряжинского национального муниципального района</t>
  </si>
  <si>
    <t>Капитальный ремонт МКУ "Этнокультурный центр "Киелен Кирью" (ремонт инженерных систем водоснабжения и канализации здания Дома культуры в п. Эссойла, капитальный ремонт кровли, капитальный ремонт фасадов)</t>
  </si>
  <si>
    <t>Итого по непрограммным мероприятиям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</si>
  <si>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</si>
  <si>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</si>
  <si>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</si>
  <si>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</si>
  <si>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</si>
  <si>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</si>
  <si>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</si>
  <si>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</si>
  <si>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Приложение 1</t>
  </si>
  <si>
    <t>15.22</t>
  </si>
  <si>
    <t>Капитальный ремонт здания МКДОУ Детский Сад "Радуга", расположенного по адресу: Республика Карелия, Пряжинский район, пгт Пряжа, ул. Мелентьевой, д. 7</t>
  </si>
  <si>
    <t>15.23</t>
  </si>
  <si>
    <t>Строительство Дома культуры в с. Ведлозеро</t>
  </si>
  <si>
    <t>Строительство модульной библиотеки в пос. Чална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</si>
</sst>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RUB]_-;\-* #,##0.00\ [$RUB]_-;_-* &quot;-&quot;??\ [$RUB]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/>
    <xf numFmtId="164" fontId="6" fillId="3" borderId="1" xfId="0" applyNumberFormat="1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/>
    <xf numFmtId="164" fontId="9" fillId="4" borderId="1" xfId="0" applyNumberFormat="1" applyFont="1" applyFill="1" applyBorder="1" applyAlignment="1">
      <alignment vertical="top" wrapText="1"/>
    </xf>
    <xf numFmtId="164" fontId="9" fillId="4" borderId="1" xfId="0" applyNumberFormat="1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/>
    <xf numFmtId="49" fontId="4" fillId="0" borderId="1" xfId="0" applyNumberFormat="1" applyFont="1" applyBorder="1"/>
    <xf numFmtId="164" fontId="3" fillId="0" borderId="1" xfId="0" applyNumberFormat="1" applyFont="1" applyBorder="1"/>
    <xf numFmtId="164" fontId="11" fillId="0" borderId="1" xfId="0" applyNumberFormat="1" applyFont="1" applyBorder="1"/>
    <xf numFmtId="164" fontId="3" fillId="2" borderId="1" xfId="0" applyNumberFormat="1" applyFont="1" applyFill="1" applyBorder="1"/>
    <xf numFmtId="164" fontId="5" fillId="2" borderId="1" xfId="0" applyNumberFormat="1" applyFont="1" applyFill="1" applyBorder="1"/>
    <xf numFmtId="164" fontId="3" fillId="0" borderId="1" xfId="0" applyNumberFormat="1" applyFont="1" applyBorder="1" applyAlignment="1"/>
    <xf numFmtId="164" fontId="5" fillId="0" borderId="0" xfId="0" applyNumberFormat="1" applyFont="1"/>
    <xf numFmtId="164" fontId="3" fillId="0" borderId="7" xfId="0" applyNumberFormat="1" applyFont="1" applyFill="1" applyBorder="1"/>
    <xf numFmtId="164" fontId="3" fillId="0" borderId="1" xfId="0" applyNumberFormat="1" applyFont="1" applyFill="1" applyBorder="1"/>
    <xf numFmtId="49" fontId="3" fillId="0" borderId="5" xfId="0" applyNumberFormat="1" applyFont="1" applyBorder="1" applyAlignment="1">
      <alignment vertical="top"/>
    </xf>
    <xf numFmtId="49" fontId="3" fillId="0" borderId="7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3" fillId="0" borderId="7" xfId="0" applyNumberFormat="1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49" fontId="4" fillId="0" borderId="5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justify" vertical="top"/>
    </xf>
    <xf numFmtId="0" fontId="3" fillId="0" borderId="7" xfId="0" applyFont="1" applyBorder="1" applyAlignment="1">
      <alignment horizontal="justify" vertical="top"/>
    </xf>
    <xf numFmtId="0" fontId="3" fillId="0" borderId="6" xfId="0" applyFont="1" applyBorder="1" applyAlignment="1">
      <alignment horizontal="justify"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vertical="top" wrapText="1"/>
    </xf>
    <xf numFmtId="49" fontId="3" fillId="2" borderId="5" xfId="0" applyNumberFormat="1" applyFont="1" applyFill="1" applyBorder="1" applyAlignment="1">
      <alignment vertical="top"/>
    </xf>
    <xf numFmtId="49" fontId="3" fillId="2" borderId="7" xfId="0" applyNumberFormat="1" applyFont="1" applyFill="1" applyBorder="1" applyAlignment="1">
      <alignment vertical="top"/>
    </xf>
    <xf numFmtId="49" fontId="3" fillId="2" borderId="6" xfId="0" applyNumberFormat="1" applyFont="1" applyFill="1" applyBorder="1" applyAlignment="1">
      <alignment vertical="top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/>
    </xf>
    <xf numFmtId="49" fontId="3" fillId="0" borderId="7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0179-FF9F-4999-9EC0-B2DAA4C0F5C4}">
  <sheetPr>
    <pageSetUpPr fitToPage="1"/>
  </sheetPr>
  <dimension ref="A1:V596"/>
  <sheetViews>
    <sheetView tabSelected="1" topLeftCell="A580" workbookViewId="0">
      <selection activeCell="C579" sqref="C579:C584"/>
    </sheetView>
  </sheetViews>
  <sheetFormatPr defaultRowHeight="15" x14ac:dyDescent="0.25"/>
  <cols>
    <col min="1" max="1" width="7.42578125" customWidth="1"/>
    <col min="2" max="2" width="27.140625" customWidth="1"/>
    <col min="3" max="3" width="10.5703125" customWidth="1"/>
    <col min="4" max="4" width="21.5703125" customWidth="1"/>
    <col min="5" max="5" width="17.85546875" customWidth="1"/>
    <col min="6" max="6" width="24.85546875" customWidth="1"/>
    <col min="7" max="7" width="19.5703125" customWidth="1"/>
    <col min="8" max="8" width="18" customWidth="1"/>
    <col min="9" max="9" width="20.85546875" customWidth="1"/>
    <col min="10" max="10" width="21.42578125" customWidth="1"/>
    <col min="11" max="11" width="20.28515625" customWidth="1"/>
    <col min="12" max="12" width="18.5703125" customWidth="1"/>
    <col min="13" max="13" width="16.85546875" customWidth="1"/>
    <col min="14" max="14" width="18.42578125" customWidth="1"/>
    <col min="15" max="15" width="17.5703125" customWidth="1"/>
    <col min="16" max="16" width="16.7109375" customWidth="1"/>
  </cols>
  <sheetData>
    <row r="1" spans="1:22" ht="51.75" customHeight="1" x14ac:dyDescent="0.25">
      <c r="N1" s="43" t="s">
        <v>235</v>
      </c>
      <c r="O1" s="43"/>
    </row>
    <row r="2" spans="1:22" ht="18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4" spans="1:22" ht="60" customHeight="1" x14ac:dyDescent="0.25">
      <c r="A4" s="114" t="s">
        <v>1</v>
      </c>
      <c r="B4" s="114" t="s">
        <v>2</v>
      </c>
      <c r="C4" s="114" t="s">
        <v>3</v>
      </c>
      <c r="D4" s="116" t="s">
        <v>4</v>
      </c>
      <c r="E4" s="116" t="s">
        <v>5</v>
      </c>
      <c r="F4" s="111" t="s">
        <v>6</v>
      </c>
      <c r="G4" s="112"/>
      <c r="H4" s="112"/>
      <c r="I4" s="112"/>
      <c r="J4" s="112"/>
      <c r="K4" s="112"/>
      <c r="L4" s="112"/>
      <c r="M4" s="112"/>
      <c r="N4" s="112"/>
      <c r="O4" s="112"/>
      <c r="P4" s="113"/>
    </row>
    <row r="5" spans="1:22" s="12" customFormat="1" x14ac:dyDescent="0.25">
      <c r="A5" s="115"/>
      <c r="B5" s="115"/>
      <c r="C5" s="115"/>
      <c r="D5" s="117"/>
      <c r="E5" s="117"/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3" t="s">
        <v>14</v>
      </c>
      <c r="N5" s="13" t="s">
        <v>15</v>
      </c>
      <c r="O5" s="13" t="s">
        <v>16</v>
      </c>
      <c r="P5" s="13" t="s">
        <v>17</v>
      </c>
    </row>
    <row r="6" spans="1:22" x14ac:dyDescent="0.25">
      <c r="A6" s="118" t="s">
        <v>18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</row>
    <row r="7" spans="1:22" ht="20.25" customHeight="1" x14ac:dyDescent="0.25">
      <c r="A7" s="92" t="s">
        <v>19</v>
      </c>
      <c r="B7" s="86" t="s">
        <v>20</v>
      </c>
      <c r="C7" s="27" t="s">
        <v>21</v>
      </c>
      <c r="D7" s="95" t="s">
        <v>23</v>
      </c>
      <c r="E7" s="2" t="s">
        <v>24</v>
      </c>
      <c r="F7" s="3">
        <v>0</v>
      </c>
      <c r="G7" s="3">
        <f>SUM(G8+G9+G10+G11+G12)</f>
        <v>25</v>
      </c>
      <c r="H7" s="3">
        <f t="shared" ref="H7:P7" si="0">SUM(H8+H9+H10+H11+H12)</f>
        <v>25</v>
      </c>
      <c r="I7" s="3">
        <f t="shared" si="0"/>
        <v>25</v>
      </c>
      <c r="J7" s="3">
        <f t="shared" si="0"/>
        <v>25</v>
      </c>
      <c r="K7" s="3">
        <f t="shared" si="0"/>
        <v>25</v>
      </c>
      <c r="L7" s="3">
        <f t="shared" si="0"/>
        <v>25</v>
      </c>
      <c r="M7" s="3">
        <f t="shared" si="0"/>
        <v>25</v>
      </c>
      <c r="N7" s="3">
        <f t="shared" si="0"/>
        <v>25</v>
      </c>
      <c r="O7" s="3">
        <f t="shared" si="0"/>
        <v>25</v>
      </c>
      <c r="P7" s="3">
        <f t="shared" si="0"/>
        <v>25</v>
      </c>
      <c r="Q7" s="1"/>
    </row>
    <row r="8" spans="1:22" x14ac:dyDescent="0.25">
      <c r="A8" s="93"/>
      <c r="B8" s="87"/>
      <c r="C8" s="28"/>
      <c r="D8" s="96"/>
      <c r="E8" s="2" t="s">
        <v>25</v>
      </c>
      <c r="F8" s="3">
        <v>0</v>
      </c>
      <c r="G8" s="3">
        <v>25</v>
      </c>
      <c r="H8" s="3">
        <v>25</v>
      </c>
      <c r="I8" s="3">
        <v>25</v>
      </c>
      <c r="J8" s="3">
        <v>25</v>
      </c>
      <c r="K8" s="3">
        <v>25</v>
      </c>
      <c r="L8" s="3">
        <v>25</v>
      </c>
      <c r="M8" s="3">
        <v>25</v>
      </c>
      <c r="N8" s="3">
        <v>25</v>
      </c>
      <c r="O8" s="3">
        <v>25</v>
      </c>
      <c r="P8" s="3">
        <v>25</v>
      </c>
    </row>
    <row r="9" spans="1:22" ht="24" x14ac:dyDescent="0.25">
      <c r="A9" s="93"/>
      <c r="B9" s="87"/>
      <c r="C9" s="28"/>
      <c r="D9" s="96"/>
      <c r="E9" s="2" t="s">
        <v>26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22" ht="24" x14ac:dyDescent="0.25">
      <c r="A10" s="93"/>
      <c r="B10" s="87"/>
      <c r="C10" s="28"/>
      <c r="D10" s="96"/>
      <c r="E10" s="2" t="s">
        <v>27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22" ht="24" x14ac:dyDescent="0.25">
      <c r="A11" s="93"/>
      <c r="B11" s="87"/>
      <c r="C11" s="28"/>
      <c r="D11" s="96"/>
      <c r="E11" s="2" t="s">
        <v>29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</row>
    <row r="12" spans="1:22" ht="24" x14ac:dyDescent="0.25">
      <c r="A12" s="94"/>
      <c r="B12" s="88"/>
      <c r="C12" s="29"/>
      <c r="D12" s="97"/>
      <c r="E12" s="2" t="s">
        <v>28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22" ht="19.5" customHeight="1" x14ac:dyDescent="0.25">
      <c r="A13" s="92" t="s">
        <v>30</v>
      </c>
      <c r="B13" s="86" t="s">
        <v>31</v>
      </c>
      <c r="C13" s="27" t="s">
        <v>32</v>
      </c>
      <c r="D13" s="27" t="s">
        <v>33</v>
      </c>
      <c r="E13" s="2" t="s">
        <v>24</v>
      </c>
      <c r="F13" s="3">
        <v>0</v>
      </c>
      <c r="G13" s="3">
        <f>SUM(G14+G15+G16+G17+G18)</f>
        <v>15</v>
      </c>
      <c r="H13" s="3">
        <f t="shared" ref="H13:P13" si="1">SUM(H14+H15+H16+H17+H18)</f>
        <v>15</v>
      </c>
      <c r="I13" s="3">
        <f t="shared" si="1"/>
        <v>15</v>
      </c>
      <c r="J13" s="3">
        <f t="shared" si="1"/>
        <v>15</v>
      </c>
      <c r="K13" s="3">
        <f t="shared" si="1"/>
        <v>15</v>
      </c>
      <c r="L13" s="3">
        <f t="shared" si="1"/>
        <v>15</v>
      </c>
      <c r="M13" s="3">
        <f t="shared" si="1"/>
        <v>15</v>
      </c>
      <c r="N13" s="3">
        <f t="shared" si="1"/>
        <v>15</v>
      </c>
      <c r="O13" s="3">
        <f t="shared" si="1"/>
        <v>15</v>
      </c>
      <c r="P13" s="3">
        <f t="shared" si="1"/>
        <v>15</v>
      </c>
    </row>
    <row r="14" spans="1:22" x14ac:dyDescent="0.25">
      <c r="A14" s="93"/>
      <c r="B14" s="87"/>
      <c r="C14" s="28"/>
      <c r="D14" s="28"/>
      <c r="E14" s="2" t="s">
        <v>25</v>
      </c>
      <c r="F14" s="3">
        <v>0</v>
      </c>
      <c r="G14" s="3">
        <v>15</v>
      </c>
      <c r="H14" s="3">
        <v>15</v>
      </c>
      <c r="I14" s="3">
        <v>15</v>
      </c>
      <c r="J14" s="3">
        <v>15</v>
      </c>
      <c r="K14" s="3">
        <v>15</v>
      </c>
      <c r="L14" s="3">
        <v>15</v>
      </c>
      <c r="M14" s="3">
        <v>15</v>
      </c>
      <c r="N14" s="3">
        <v>15</v>
      </c>
      <c r="O14" s="3">
        <v>15</v>
      </c>
      <c r="P14" s="3">
        <v>15</v>
      </c>
    </row>
    <row r="15" spans="1:22" ht="24" x14ac:dyDescent="0.25">
      <c r="A15" s="93"/>
      <c r="B15" s="87"/>
      <c r="C15" s="28"/>
      <c r="D15" s="28"/>
      <c r="E15" s="2" t="s">
        <v>26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22" ht="24" x14ac:dyDescent="0.25">
      <c r="A16" s="93"/>
      <c r="B16" s="87"/>
      <c r="C16" s="28"/>
      <c r="D16" s="28"/>
      <c r="E16" s="2" t="s">
        <v>27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24" x14ac:dyDescent="0.25">
      <c r="A17" s="93"/>
      <c r="B17" s="87"/>
      <c r="C17" s="28"/>
      <c r="D17" s="28"/>
      <c r="E17" s="2" t="s">
        <v>29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24" x14ac:dyDescent="0.25">
      <c r="A18" s="94"/>
      <c r="B18" s="88"/>
      <c r="C18" s="29"/>
      <c r="D18" s="29"/>
      <c r="E18" s="2" t="s">
        <v>28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15.75" customHeight="1" x14ac:dyDescent="0.25">
      <c r="A19" s="65" t="s">
        <v>34</v>
      </c>
      <c r="B19" s="86" t="s">
        <v>35</v>
      </c>
      <c r="C19" s="89" t="s">
        <v>32</v>
      </c>
      <c r="D19" s="95" t="s">
        <v>22</v>
      </c>
      <c r="E19" s="2" t="s">
        <v>24</v>
      </c>
      <c r="F19" s="16">
        <v>0</v>
      </c>
      <c r="G19" s="16">
        <f>SUM(G20+G21+G22+G23+G24)</f>
        <v>9000</v>
      </c>
      <c r="H19" s="16">
        <f t="shared" ref="H19:P19" si="2">SUM(H20+H21+H22+H23+H24)</f>
        <v>9000</v>
      </c>
      <c r="I19" s="16">
        <f t="shared" si="2"/>
        <v>9000</v>
      </c>
      <c r="J19" s="16">
        <f t="shared" si="2"/>
        <v>9000</v>
      </c>
      <c r="K19" s="16">
        <f t="shared" si="2"/>
        <v>9000</v>
      </c>
      <c r="L19" s="16">
        <f t="shared" si="2"/>
        <v>9000</v>
      </c>
      <c r="M19" s="16">
        <f t="shared" si="2"/>
        <v>9000</v>
      </c>
      <c r="N19" s="16">
        <f t="shared" si="2"/>
        <v>9000</v>
      </c>
      <c r="O19" s="16">
        <f t="shared" si="2"/>
        <v>9000</v>
      </c>
      <c r="P19" s="16">
        <f t="shared" si="2"/>
        <v>9000</v>
      </c>
    </row>
    <row r="20" spans="1:16" x14ac:dyDescent="0.25">
      <c r="A20" s="66"/>
      <c r="B20" s="87"/>
      <c r="C20" s="90"/>
      <c r="D20" s="96"/>
      <c r="E20" s="2" t="s">
        <v>25</v>
      </c>
      <c r="F20" s="16">
        <v>0</v>
      </c>
      <c r="G20" s="16">
        <v>1000</v>
      </c>
      <c r="H20" s="16">
        <v>1000</v>
      </c>
      <c r="I20" s="16">
        <v>1000</v>
      </c>
      <c r="J20" s="16">
        <v>1000</v>
      </c>
      <c r="K20" s="16">
        <v>1000</v>
      </c>
      <c r="L20" s="16">
        <v>1000</v>
      </c>
      <c r="M20" s="16">
        <v>1000</v>
      </c>
      <c r="N20" s="16">
        <v>1000</v>
      </c>
      <c r="O20" s="16">
        <v>1000</v>
      </c>
      <c r="P20" s="16">
        <v>1000</v>
      </c>
    </row>
    <row r="21" spans="1:16" ht="24" x14ac:dyDescent="0.25">
      <c r="A21" s="66"/>
      <c r="B21" s="87"/>
      <c r="C21" s="90"/>
      <c r="D21" s="96"/>
      <c r="E21" s="2" t="s">
        <v>26</v>
      </c>
      <c r="F21" s="16">
        <v>0</v>
      </c>
      <c r="G21" s="16">
        <v>1000</v>
      </c>
      <c r="H21" s="16">
        <v>1000</v>
      </c>
      <c r="I21" s="16">
        <v>1000</v>
      </c>
      <c r="J21" s="16">
        <v>1000</v>
      </c>
      <c r="K21" s="16">
        <v>1000</v>
      </c>
      <c r="L21" s="16">
        <v>1000</v>
      </c>
      <c r="M21" s="16">
        <v>1000</v>
      </c>
      <c r="N21" s="16">
        <v>1000</v>
      </c>
      <c r="O21" s="16">
        <v>1000</v>
      </c>
      <c r="P21" s="16">
        <v>1000</v>
      </c>
    </row>
    <row r="22" spans="1:16" ht="24" x14ac:dyDescent="0.25">
      <c r="A22" s="66"/>
      <c r="B22" s="87"/>
      <c r="C22" s="90"/>
      <c r="D22" s="96"/>
      <c r="E22" s="2" t="s">
        <v>27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ht="24" x14ac:dyDescent="0.25">
      <c r="A23" s="66"/>
      <c r="B23" s="87"/>
      <c r="C23" s="90"/>
      <c r="D23" s="96"/>
      <c r="E23" s="2" t="s">
        <v>29</v>
      </c>
      <c r="F23" s="16">
        <v>0</v>
      </c>
      <c r="G23" s="16">
        <v>7000</v>
      </c>
      <c r="H23" s="16">
        <v>7000</v>
      </c>
      <c r="I23" s="16">
        <v>7000</v>
      </c>
      <c r="J23" s="16">
        <v>7000</v>
      </c>
      <c r="K23" s="16">
        <v>7000</v>
      </c>
      <c r="L23" s="16">
        <v>7000</v>
      </c>
      <c r="M23" s="16">
        <v>7000</v>
      </c>
      <c r="N23" s="16">
        <v>7000</v>
      </c>
      <c r="O23" s="16">
        <v>7000</v>
      </c>
      <c r="P23" s="16">
        <v>7000</v>
      </c>
    </row>
    <row r="24" spans="1:16" ht="24" x14ac:dyDescent="0.25">
      <c r="A24" s="67"/>
      <c r="B24" s="88"/>
      <c r="C24" s="91"/>
      <c r="D24" s="97"/>
      <c r="E24" s="2" t="s">
        <v>28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ht="18.75" customHeight="1" x14ac:dyDescent="0.25">
      <c r="A25" s="65" t="s">
        <v>36</v>
      </c>
      <c r="B25" s="98" t="s">
        <v>39</v>
      </c>
      <c r="C25" s="44" t="s">
        <v>32</v>
      </c>
      <c r="D25" s="27" t="s">
        <v>37</v>
      </c>
      <c r="E25" s="2" t="s">
        <v>24</v>
      </c>
      <c r="F25" s="17">
        <v>0</v>
      </c>
      <c r="G25" s="17">
        <f>SUM(G26+G27+G28+G29+G30)</f>
        <v>0</v>
      </c>
      <c r="H25" s="17">
        <f t="shared" ref="H25:P25" si="3">SUM(H26+H27+H28+H29+H30)</f>
        <v>0</v>
      </c>
      <c r="I25" s="17">
        <f t="shared" si="3"/>
        <v>500</v>
      </c>
      <c r="J25" s="17">
        <f t="shared" si="3"/>
        <v>0</v>
      </c>
      <c r="K25" s="17">
        <f t="shared" si="3"/>
        <v>0</v>
      </c>
      <c r="L25" s="17">
        <f t="shared" si="3"/>
        <v>500</v>
      </c>
      <c r="M25" s="17">
        <f t="shared" si="3"/>
        <v>0</v>
      </c>
      <c r="N25" s="17">
        <f t="shared" si="3"/>
        <v>0</v>
      </c>
      <c r="O25" s="17">
        <f t="shared" si="3"/>
        <v>500</v>
      </c>
      <c r="P25" s="17">
        <f t="shared" si="3"/>
        <v>0</v>
      </c>
    </row>
    <row r="26" spans="1:16" x14ac:dyDescent="0.25">
      <c r="A26" s="66"/>
      <c r="B26" s="99"/>
      <c r="C26" s="45"/>
      <c r="D26" s="28"/>
      <c r="E26" s="2" t="s">
        <v>25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</row>
    <row r="27" spans="1:16" ht="24" x14ac:dyDescent="0.25">
      <c r="A27" s="66"/>
      <c r="B27" s="99"/>
      <c r="C27" s="45"/>
      <c r="D27" s="28"/>
      <c r="E27" s="2" t="s">
        <v>26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 ht="24" x14ac:dyDescent="0.25">
      <c r="A28" s="66"/>
      <c r="B28" s="99"/>
      <c r="C28" s="45"/>
      <c r="D28" s="28"/>
      <c r="E28" s="2" t="s">
        <v>27</v>
      </c>
      <c r="F28" s="17">
        <v>0</v>
      </c>
      <c r="G28" s="17">
        <v>0</v>
      </c>
      <c r="H28" s="17">
        <v>0</v>
      </c>
      <c r="I28" s="17">
        <v>500</v>
      </c>
      <c r="J28" s="17">
        <v>0</v>
      </c>
      <c r="K28" s="17">
        <v>0</v>
      </c>
      <c r="L28" s="17">
        <v>500</v>
      </c>
      <c r="M28" s="17">
        <v>0</v>
      </c>
      <c r="N28" s="17">
        <v>0</v>
      </c>
      <c r="O28" s="17">
        <v>500</v>
      </c>
      <c r="P28" s="17">
        <v>0</v>
      </c>
    </row>
    <row r="29" spans="1:16" ht="24" x14ac:dyDescent="0.25">
      <c r="A29" s="66"/>
      <c r="B29" s="99"/>
      <c r="C29" s="45"/>
      <c r="D29" s="28"/>
      <c r="E29" s="2" t="s">
        <v>29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 ht="24" x14ac:dyDescent="0.25">
      <c r="A30" s="67"/>
      <c r="B30" s="100"/>
      <c r="C30" s="46"/>
      <c r="D30" s="29"/>
      <c r="E30" s="2" t="s">
        <v>28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</row>
    <row r="31" spans="1:16" ht="19.5" customHeight="1" x14ac:dyDescent="0.25">
      <c r="A31" s="65" t="s">
        <v>38</v>
      </c>
      <c r="B31" s="71" t="s">
        <v>40</v>
      </c>
      <c r="C31" s="89" t="s">
        <v>32</v>
      </c>
      <c r="D31" s="27" t="s">
        <v>37</v>
      </c>
      <c r="E31" s="4" t="s">
        <v>24</v>
      </c>
      <c r="F31" s="17">
        <v>0</v>
      </c>
      <c r="G31" s="17">
        <f>SUM(G32+G33+G34+G35+G36)</f>
        <v>0</v>
      </c>
      <c r="H31" s="17">
        <f t="shared" ref="H31:P31" si="4">SUM(H32+H33+H34+H35+H36)</f>
        <v>0</v>
      </c>
      <c r="I31" s="17">
        <f t="shared" si="4"/>
        <v>50</v>
      </c>
      <c r="J31" s="17">
        <f t="shared" si="4"/>
        <v>50</v>
      </c>
      <c r="K31" s="17">
        <f t="shared" si="4"/>
        <v>50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x14ac:dyDescent="0.25">
      <c r="A32" s="66"/>
      <c r="B32" s="72"/>
      <c r="C32" s="90"/>
      <c r="D32" s="28"/>
      <c r="E32" s="4" t="s">
        <v>25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24" x14ac:dyDescent="0.25">
      <c r="A33" s="66"/>
      <c r="B33" s="72"/>
      <c r="C33" s="90"/>
      <c r="D33" s="28"/>
      <c r="E33" s="4" t="s">
        <v>26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24" x14ac:dyDescent="0.25">
      <c r="A34" s="66"/>
      <c r="B34" s="72"/>
      <c r="C34" s="90"/>
      <c r="D34" s="28"/>
      <c r="E34" s="4" t="s">
        <v>27</v>
      </c>
      <c r="F34" s="17">
        <v>0</v>
      </c>
      <c r="G34" s="17">
        <v>0</v>
      </c>
      <c r="H34" s="17">
        <v>0</v>
      </c>
      <c r="I34" s="17">
        <v>50</v>
      </c>
      <c r="J34" s="17">
        <v>50</v>
      </c>
      <c r="K34" s="17">
        <v>50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 ht="24" x14ac:dyDescent="0.25">
      <c r="A35" s="66"/>
      <c r="B35" s="72"/>
      <c r="C35" s="90"/>
      <c r="D35" s="28"/>
      <c r="E35" s="4" t="s">
        <v>29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 ht="24" x14ac:dyDescent="0.25">
      <c r="A36" s="67"/>
      <c r="B36" s="73"/>
      <c r="C36" s="91"/>
      <c r="D36" s="29"/>
      <c r="E36" s="4" t="s">
        <v>28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</row>
    <row r="37" spans="1:16" x14ac:dyDescent="0.25">
      <c r="A37" s="101" t="s">
        <v>41</v>
      </c>
      <c r="B37" s="102"/>
      <c r="C37" s="102"/>
      <c r="D37" s="103"/>
      <c r="E37" s="5" t="s">
        <v>24</v>
      </c>
      <c r="F37" s="6">
        <v>0</v>
      </c>
      <c r="G37" s="6">
        <f>SUM(G7+G13+G19+G25+G31)</f>
        <v>9040</v>
      </c>
      <c r="H37" s="6">
        <f t="shared" ref="H37:P37" si="5">SUM(H7+H13+H19+H25+H31)</f>
        <v>9040</v>
      </c>
      <c r="I37" s="6">
        <f t="shared" si="5"/>
        <v>9590</v>
      </c>
      <c r="J37" s="6">
        <f t="shared" si="5"/>
        <v>9090</v>
      </c>
      <c r="K37" s="6">
        <f t="shared" si="5"/>
        <v>9090</v>
      </c>
      <c r="L37" s="6">
        <f t="shared" si="5"/>
        <v>9540</v>
      </c>
      <c r="M37" s="6">
        <f t="shared" si="5"/>
        <v>9040</v>
      </c>
      <c r="N37" s="6">
        <f t="shared" si="5"/>
        <v>9040</v>
      </c>
      <c r="O37" s="6">
        <f t="shared" si="5"/>
        <v>9540</v>
      </c>
      <c r="P37" s="6">
        <f t="shared" si="5"/>
        <v>9040</v>
      </c>
    </row>
    <row r="38" spans="1:16" ht="24" x14ac:dyDescent="0.25">
      <c r="A38" s="104"/>
      <c r="B38" s="105"/>
      <c r="C38" s="105"/>
      <c r="D38" s="106"/>
      <c r="E38" s="5" t="s">
        <v>25</v>
      </c>
      <c r="F38" s="6">
        <v>0</v>
      </c>
      <c r="G38" s="6">
        <f>SUM(G8+G14+G20+G26+G32)</f>
        <v>1040</v>
      </c>
      <c r="H38" s="6">
        <f t="shared" ref="H38:P38" si="6">SUM(H8+H14+H20+H26+H32)</f>
        <v>1040</v>
      </c>
      <c r="I38" s="6">
        <f t="shared" si="6"/>
        <v>1040</v>
      </c>
      <c r="J38" s="6">
        <f t="shared" si="6"/>
        <v>1040</v>
      </c>
      <c r="K38" s="6">
        <f t="shared" si="6"/>
        <v>1040</v>
      </c>
      <c r="L38" s="6">
        <f t="shared" si="6"/>
        <v>1040</v>
      </c>
      <c r="M38" s="6">
        <f t="shared" si="6"/>
        <v>1040</v>
      </c>
      <c r="N38" s="6">
        <f t="shared" si="6"/>
        <v>1040</v>
      </c>
      <c r="O38" s="6">
        <f t="shared" si="6"/>
        <v>1040</v>
      </c>
      <c r="P38" s="6">
        <f t="shared" si="6"/>
        <v>1040</v>
      </c>
    </row>
    <row r="39" spans="1:16" ht="24" x14ac:dyDescent="0.25">
      <c r="A39" s="104"/>
      <c r="B39" s="105"/>
      <c r="C39" s="105"/>
      <c r="D39" s="106"/>
      <c r="E39" s="5" t="s">
        <v>26</v>
      </c>
      <c r="F39" s="6">
        <v>0</v>
      </c>
      <c r="G39" s="6">
        <f>SUM(G9+G15+G21+G27+G33)</f>
        <v>1000</v>
      </c>
      <c r="H39" s="6">
        <f t="shared" ref="H39:P39" si="7">SUM(H9+H15+H21+H27+H33)</f>
        <v>1000</v>
      </c>
      <c r="I39" s="6">
        <f t="shared" si="7"/>
        <v>1000</v>
      </c>
      <c r="J39" s="6">
        <f t="shared" si="7"/>
        <v>1000</v>
      </c>
      <c r="K39" s="6">
        <f t="shared" si="7"/>
        <v>1000</v>
      </c>
      <c r="L39" s="6">
        <f t="shared" si="7"/>
        <v>1000</v>
      </c>
      <c r="M39" s="6">
        <f t="shared" si="7"/>
        <v>1000</v>
      </c>
      <c r="N39" s="6">
        <f t="shared" si="7"/>
        <v>1000</v>
      </c>
      <c r="O39" s="6">
        <f t="shared" si="7"/>
        <v>1000</v>
      </c>
      <c r="P39" s="6">
        <f t="shared" si="7"/>
        <v>1000</v>
      </c>
    </row>
    <row r="40" spans="1:16" ht="24" x14ac:dyDescent="0.25">
      <c r="A40" s="104"/>
      <c r="B40" s="105"/>
      <c r="C40" s="105"/>
      <c r="D40" s="106"/>
      <c r="E40" s="5" t="s">
        <v>27</v>
      </c>
      <c r="F40" s="6">
        <v>0</v>
      </c>
      <c r="G40" s="6">
        <f>SUM(G10+G16+G22+G28+G34)</f>
        <v>0</v>
      </c>
      <c r="H40" s="6">
        <f t="shared" ref="H40:P40" si="8">SUM(H10+H16+H22+H28+H34)</f>
        <v>0</v>
      </c>
      <c r="I40" s="6">
        <f t="shared" si="8"/>
        <v>550</v>
      </c>
      <c r="J40" s="6">
        <f t="shared" si="8"/>
        <v>50</v>
      </c>
      <c r="K40" s="6">
        <f t="shared" si="8"/>
        <v>50</v>
      </c>
      <c r="L40" s="6">
        <f t="shared" si="8"/>
        <v>500</v>
      </c>
      <c r="M40" s="6">
        <f t="shared" si="8"/>
        <v>0</v>
      </c>
      <c r="N40" s="6">
        <f t="shared" si="8"/>
        <v>0</v>
      </c>
      <c r="O40" s="6">
        <f t="shared" si="8"/>
        <v>500</v>
      </c>
      <c r="P40" s="6">
        <f t="shared" si="8"/>
        <v>0</v>
      </c>
    </row>
    <row r="41" spans="1:16" ht="36" x14ac:dyDescent="0.25">
      <c r="A41" s="104"/>
      <c r="B41" s="105"/>
      <c r="C41" s="105"/>
      <c r="D41" s="106"/>
      <c r="E41" s="5" t="s">
        <v>29</v>
      </c>
      <c r="F41" s="6">
        <v>0</v>
      </c>
      <c r="G41" s="6">
        <f>SUM(G11+G17+G23+G29+G35)</f>
        <v>7000</v>
      </c>
      <c r="H41" s="6">
        <f t="shared" ref="H41:P41" si="9">SUM(H11+H17+H23+H29+H35)</f>
        <v>7000</v>
      </c>
      <c r="I41" s="6">
        <f t="shared" si="9"/>
        <v>7000</v>
      </c>
      <c r="J41" s="6">
        <f t="shared" si="9"/>
        <v>7000</v>
      </c>
      <c r="K41" s="6">
        <f t="shared" si="9"/>
        <v>7000</v>
      </c>
      <c r="L41" s="6">
        <f t="shared" si="9"/>
        <v>7000</v>
      </c>
      <c r="M41" s="6">
        <f t="shared" si="9"/>
        <v>7000</v>
      </c>
      <c r="N41" s="6">
        <f t="shared" si="9"/>
        <v>7000</v>
      </c>
      <c r="O41" s="6">
        <f t="shared" si="9"/>
        <v>7000</v>
      </c>
      <c r="P41" s="6">
        <f t="shared" si="9"/>
        <v>7000</v>
      </c>
    </row>
    <row r="42" spans="1:16" ht="24" x14ac:dyDescent="0.25">
      <c r="A42" s="107"/>
      <c r="B42" s="108"/>
      <c r="C42" s="108"/>
      <c r="D42" s="109"/>
      <c r="E42" s="5" t="s">
        <v>28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</row>
    <row r="43" spans="1:16" x14ac:dyDescent="0.25">
      <c r="A43" s="62" t="s">
        <v>42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4"/>
    </row>
    <row r="44" spans="1:16" ht="21" customHeight="1" x14ac:dyDescent="0.25">
      <c r="A44" s="24" t="s">
        <v>43</v>
      </c>
      <c r="B44" s="86" t="s">
        <v>44</v>
      </c>
      <c r="C44" s="44" t="s">
        <v>45</v>
      </c>
      <c r="D44" s="27" t="s">
        <v>46</v>
      </c>
      <c r="E44" s="4" t="s">
        <v>24</v>
      </c>
      <c r="F44" s="16">
        <f>SUM(F45+F46+F47+F48+F49)</f>
        <v>3949.145</v>
      </c>
      <c r="G44" s="16">
        <f t="shared" ref="G44:P44" si="10">SUM(G45+G46+G47+G48+G49)</f>
        <v>50</v>
      </c>
      <c r="H44" s="16">
        <f t="shared" si="10"/>
        <v>2676.3710000000001</v>
      </c>
      <c r="I44" s="16">
        <f t="shared" si="10"/>
        <v>5671.7610000000004</v>
      </c>
      <c r="J44" s="16">
        <f t="shared" si="10"/>
        <v>3014.415</v>
      </c>
      <c r="K44" s="16">
        <f t="shared" si="10"/>
        <v>2789.415</v>
      </c>
      <c r="L44" s="16">
        <f t="shared" si="10"/>
        <v>0</v>
      </c>
      <c r="M44" s="16">
        <f t="shared" si="10"/>
        <v>0</v>
      </c>
      <c r="N44" s="16">
        <f t="shared" si="10"/>
        <v>0</v>
      </c>
      <c r="O44" s="16">
        <f t="shared" si="10"/>
        <v>0</v>
      </c>
      <c r="P44" s="16">
        <f t="shared" si="10"/>
        <v>0</v>
      </c>
    </row>
    <row r="45" spans="1:16" x14ac:dyDescent="0.25">
      <c r="A45" s="25"/>
      <c r="B45" s="87"/>
      <c r="C45" s="45"/>
      <c r="D45" s="28"/>
      <c r="E45" s="4" t="s">
        <v>25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 ht="24" x14ac:dyDescent="0.25">
      <c r="A46" s="25"/>
      <c r="B46" s="87"/>
      <c r="C46" s="45"/>
      <c r="D46" s="28"/>
      <c r="E46" s="4" t="s">
        <v>26</v>
      </c>
      <c r="F46" s="16">
        <v>3899.145</v>
      </c>
      <c r="G46" s="16">
        <v>0</v>
      </c>
      <c r="H46" s="16">
        <v>2526.3710000000001</v>
      </c>
      <c r="I46" s="16">
        <v>5521.7610000000004</v>
      </c>
      <c r="J46" s="16">
        <v>2864.415</v>
      </c>
      <c r="K46" s="16">
        <v>2639.415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1:16" ht="24" x14ac:dyDescent="0.25">
      <c r="A47" s="25"/>
      <c r="B47" s="87"/>
      <c r="C47" s="45"/>
      <c r="D47" s="28"/>
      <c r="E47" s="4" t="s">
        <v>27</v>
      </c>
      <c r="F47" s="16">
        <v>50</v>
      </c>
      <c r="G47" s="16">
        <v>50</v>
      </c>
      <c r="H47" s="16">
        <v>150</v>
      </c>
      <c r="I47" s="16">
        <v>150</v>
      </c>
      <c r="J47" s="16">
        <v>150</v>
      </c>
      <c r="K47" s="16">
        <v>150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</row>
    <row r="48" spans="1:16" ht="24" x14ac:dyDescent="0.25">
      <c r="A48" s="25"/>
      <c r="B48" s="87"/>
      <c r="C48" s="45"/>
      <c r="D48" s="28"/>
      <c r="E48" s="4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</row>
    <row r="49" spans="1:16" ht="24" x14ac:dyDescent="0.25">
      <c r="A49" s="26"/>
      <c r="B49" s="88"/>
      <c r="C49" s="46"/>
      <c r="D49" s="29"/>
      <c r="E49" s="4" t="s">
        <v>28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1:16" x14ac:dyDescent="0.25">
      <c r="A50" s="53" t="s">
        <v>41</v>
      </c>
      <c r="B50" s="54"/>
      <c r="C50" s="54"/>
      <c r="D50" s="55"/>
      <c r="E50" s="5" t="s">
        <v>24</v>
      </c>
      <c r="F50" s="6">
        <f>SUM(F51+F52+F53+F54+F55)</f>
        <v>3949.145</v>
      </c>
      <c r="G50" s="6">
        <f t="shared" ref="G50" si="11">SUM(G51+G52+G53+G54+G55)</f>
        <v>50</v>
      </c>
      <c r="H50" s="6">
        <f t="shared" ref="H50" si="12">SUM(H51+H52+H53+H54+H55)</f>
        <v>2676.3710000000001</v>
      </c>
      <c r="I50" s="6">
        <f t="shared" ref="I50" si="13">SUM(I51+I52+I53+I54+I55)</f>
        <v>5671.7610000000004</v>
      </c>
      <c r="J50" s="6">
        <f t="shared" ref="J50" si="14">SUM(J51+J52+J53+J54+J55)</f>
        <v>3014.415</v>
      </c>
      <c r="K50" s="6">
        <f t="shared" ref="K50" si="15">SUM(K51+K52+K53+K54+K55)</f>
        <v>2789.415</v>
      </c>
      <c r="L50" s="6">
        <f t="shared" ref="L50" si="16">SUM(L51+L52+L53+L54+L55)</f>
        <v>0</v>
      </c>
      <c r="M50" s="6">
        <f t="shared" ref="M50" si="17">SUM(M51+M52+M53+M54+M55)</f>
        <v>0</v>
      </c>
      <c r="N50" s="6">
        <f t="shared" ref="N50" si="18">SUM(N51+N52+N53+N54+N55)</f>
        <v>0</v>
      </c>
      <c r="O50" s="6">
        <f t="shared" ref="O50" si="19">SUM(O51+O52+O53+O54+O55)</f>
        <v>0</v>
      </c>
      <c r="P50" s="6">
        <f t="shared" ref="P50" si="20">SUM(P51+P52+P53+P54+P55)</f>
        <v>0</v>
      </c>
    </row>
    <row r="51" spans="1:16" ht="24" x14ac:dyDescent="0.25">
      <c r="A51" s="56"/>
      <c r="B51" s="57"/>
      <c r="C51" s="57"/>
      <c r="D51" s="58"/>
      <c r="E51" s="5" t="s">
        <v>25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1:16" ht="24" x14ac:dyDescent="0.25">
      <c r="A52" s="56"/>
      <c r="B52" s="57"/>
      <c r="C52" s="57"/>
      <c r="D52" s="58"/>
      <c r="E52" s="5" t="s">
        <v>26</v>
      </c>
      <c r="F52" s="6">
        <v>3899.145</v>
      </c>
      <c r="G52" s="6">
        <v>0</v>
      </c>
      <c r="H52" s="6">
        <v>2526.3710000000001</v>
      </c>
      <c r="I52" s="6">
        <v>5521.7610000000004</v>
      </c>
      <c r="J52" s="6">
        <v>2864.415</v>
      </c>
      <c r="K52" s="6">
        <v>2639.415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</row>
    <row r="53" spans="1:16" ht="24" x14ac:dyDescent="0.25">
      <c r="A53" s="56"/>
      <c r="B53" s="57"/>
      <c r="C53" s="57"/>
      <c r="D53" s="58"/>
      <c r="E53" s="5" t="s">
        <v>27</v>
      </c>
      <c r="F53" s="6">
        <v>50</v>
      </c>
      <c r="G53" s="6">
        <v>50</v>
      </c>
      <c r="H53" s="6">
        <v>150</v>
      </c>
      <c r="I53" s="6">
        <v>150</v>
      </c>
      <c r="J53" s="6">
        <v>150</v>
      </c>
      <c r="K53" s="6">
        <v>150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</row>
    <row r="54" spans="1:16" ht="36" x14ac:dyDescent="0.25">
      <c r="A54" s="56"/>
      <c r="B54" s="57"/>
      <c r="C54" s="57"/>
      <c r="D54" s="58"/>
      <c r="E54" s="5" t="s">
        <v>29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</row>
    <row r="55" spans="1:16" ht="24" x14ac:dyDescent="0.25">
      <c r="A55" s="59"/>
      <c r="B55" s="60"/>
      <c r="C55" s="60"/>
      <c r="D55" s="61"/>
      <c r="E55" s="5" t="s">
        <v>28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1:16" ht="20.25" customHeight="1" x14ac:dyDescent="0.25">
      <c r="A56" s="62" t="s">
        <v>47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2"/>
    </row>
    <row r="57" spans="1:16" ht="18.75" customHeight="1" x14ac:dyDescent="0.25">
      <c r="A57" s="65" t="s">
        <v>59</v>
      </c>
      <c r="B57" s="86" t="s">
        <v>49</v>
      </c>
      <c r="C57" s="89" t="s">
        <v>45</v>
      </c>
      <c r="D57" s="27" t="s">
        <v>50</v>
      </c>
      <c r="E57" s="4" t="s">
        <v>24</v>
      </c>
      <c r="F57" s="23">
        <f>SUM(F58:F62)</f>
        <v>372527.3</v>
      </c>
      <c r="G57" s="23">
        <f>SUM(G58+G59+G60+G61+G62)</f>
        <v>143037.20000000001</v>
      </c>
      <c r="H57" s="23">
        <f t="shared" ref="H57:K57" si="21">SUM(H58+H59+H60+H61+H62)</f>
        <v>152945.4</v>
      </c>
      <c r="I57" s="23">
        <f t="shared" si="21"/>
        <v>157886.29999999999</v>
      </c>
      <c r="J57" s="23">
        <f t="shared" si="21"/>
        <v>135498.6</v>
      </c>
      <c r="K57" s="23">
        <f t="shared" si="21"/>
        <v>155738.5</v>
      </c>
      <c r="L57" s="16">
        <f t="shared" ref="L57:P57" si="22">SUM(L58+L59+L60+L61+L62)</f>
        <v>0</v>
      </c>
      <c r="M57" s="16">
        <f t="shared" si="22"/>
        <v>0</v>
      </c>
      <c r="N57" s="16">
        <f t="shared" si="22"/>
        <v>0</v>
      </c>
      <c r="O57" s="16">
        <f t="shared" si="22"/>
        <v>0</v>
      </c>
      <c r="P57" s="16">
        <f t="shared" si="22"/>
        <v>0</v>
      </c>
    </row>
    <row r="58" spans="1:16" ht="33.75" customHeight="1" x14ac:dyDescent="0.25">
      <c r="A58" s="66"/>
      <c r="B58" s="87"/>
      <c r="C58" s="90"/>
      <c r="D58" s="28"/>
      <c r="E58" s="4" t="s">
        <v>25</v>
      </c>
      <c r="F58" s="23">
        <v>190833.9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</row>
    <row r="59" spans="1:16" ht="31.5" customHeight="1" x14ac:dyDescent="0.25">
      <c r="A59" s="66"/>
      <c r="B59" s="87"/>
      <c r="C59" s="90"/>
      <c r="D59" s="28"/>
      <c r="E59" s="4" t="s">
        <v>26</v>
      </c>
      <c r="F59" s="23">
        <v>137607.1</v>
      </c>
      <c r="G59" s="23">
        <v>89584.3</v>
      </c>
      <c r="H59" s="23">
        <v>97398.7</v>
      </c>
      <c r="I59" s="23">
        <v>98946.3</v>
      </c>
      <c r="J59" s="23">
        <v>84501.7</v>
      </c>
      <c r="K59" s="23">
        <v>99357.3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</row>
    <row r="60" spans="1:16" ht="24" x14ac:dyDescent="0.25">
      <c r="A60" s="66"/>
      <c r="B60" s="87"/>
      <c r="C60" s="90"/>
      <c r="D60" s="28"/>
      <c r="E60" s="4" t="s">
        <v>27</v>
      </c>
      <c r="F60" s="23">
        <v>44086.3</v>
      </c>
      <c r="G60" s="23">
        <v>53452.9</v>
      </c>
      <c r="H60" s="23">
        <v>55546.7</v>
      </c>
      <c r="I60" s="23">
        <v>58940</v>
      </c>
      <c r="J60" s="23">
        <v>50996.9</v>
      </c>
      <c r="K60" s="23">
        <v>56381.2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1:16" ht="24" x14ac:dyDescent="0.25">
      <c r="A61" s="66"/>
      <c r="B61" s="87"/>
      <c r="C61" s="90"/>
      <c r="D61" s="28"/>
      <c r="E61" s="4" t="s">
        <v>29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1:16" ht="24" x14ac:dyDescent="0.25">
      <c r="A62" s="67"/>
      <c r="B62" s="88"/>
      <c r="C62" s="91"/>
      <c r="D62" s="29"/>
      <c r="E62" s="4" t="s">
        <v>28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</row>
    <row r="63" spans="1:16" ht="21" customHeight="1" x14ac:dyDescent="0.25">
      <c r="A63" s="24" t="s">
        <v>60</v>
      </c>
      <c r="B63" s="27" t="s">
        <v>52</v>
      </c>
      <c r="C63" s="44" t="s">
        <v>45</v>
      </c>
      <c r="D63" s="27" t="s">
        <v>53</v>
      </c>
      <c r="E63" s="4" t="s">
        <v>24</v>
      </c>
      <c r="F63" s="23">
        <v>0</v>
      </c>
      <c r="G63" s="23">
        <f>SUM(G64+G65+G66+G67+G68)</f>
        <v>223494.09999999998</v>
      </c>
      <c r="H63" s="23">
        <f t="shared" ref="H63:K63" si="23">SUM(H64+H65+H66+H67+H68)</f>
        <v>468236.89999999997</v>
      </c>
      <c r="I63" s="23">
        <f t="shared" si="23"/>
        <v>271042.75</v>
      </c>
      <c r="J63" s="23">
        <f t="shared" si="23"/>
        <v>163550.65</v>
      </c>
      <c r="K63" s="23">
        <f t="shared" si="23"/>
        <v>187151.05000000002</v>
      </c>
      <c r="L63" s="16">
        <f t="shared" ref="L63:P63" si="24">SUM(L64+L65+L66+L67+L68)</f>
        <v>0</v>
      </c>
      <c r="M63" s="16">
        <f t="shared" si="24"/>
        <v>0</v>
      </c>
      <c r="N63" s="16">
        <f t="shared" si="24"/>
        <v>0</v>
      </c>
      <c r="O63" s="16">
        <f t="shared" si="24"/>
        <v>0</v>
      </c>
      <c r="P63" s="16">
        <f t="shared" si="24"/>
        <v>0</v>
      </c>
    </row>
    <row r="64" spans="1:16" x14ac:dyDescent="0.25">
      <c r="A64" s="25"/>
      <c r="B64" s="28"/>
      <c r="C64" s="45"/>
      <c r="D64" s="28"/>
      <c r="E64" s="4" t="s">
        <v>25</v>
      </c>
      <c r="F64" s="23">
        <v>7200.2</v>
      </c>
      <c r="G64" s="23">
        <v>15497.9</v>
      </c>
      <c r="H64" s="23">
        <v>245403.4</v>
      </c>
      <c r="I64" s="23">
        <v>70492.899999999994</v>
      </c>
      <c r="J64" s="23">
        <v>12215.5</v>
      </c>
      <c r="K64" s="23">
        <v>11819.5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</row>
    <row r="65" spans="1:16" ht="24" x14ac:dyDescent="0.25">
      <c r="A65" s="25"/>
      <c r="B65" s="28"/>
      <c r="C65" s="45"/>
      <c r="D65" s="28"/>
      <c r="E65" s="4" t="s">
        <v>26</v>
      </c>
      <c r="F65" s="23">
        <v>140155.6</v>
      </c>
      <c r="G65" s="23">
        <v>166243.29999999999</v>
      </c>
      <c r="H65" s="23">
        <v>179342.9</v>
      </c>
      <c r="I65" s="23">
        <v>200499.5</v>
      </c>
      <c r="J65" s="23">
        <v>151284.79999999999</v>
      </c>
      <c r="K65" s="23">
        <v>175281.2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 ht="24" x14ac:dyDescent="0.25">
      <c r="A66" s="25"/>
      <c r="B66" s="28"/>
      <c r="C66" s="45"/>
      <c r="D66" s="28"/>
      <c r="E66" s="4" t="s">
        <v>27</v>
      </c>
      <c r="F66" s="23">
        <v>39203.5</v>
      </c>
      <c r="G66" s="23">
        <v>41752.9</v>
      </c>
      <c r="H66" s="23">
        <v>43490.6</v>
      </c>
      <c r="I66" s="23">
        <v>50.35</v>
      </c>
      <c r="J66" s="23">
        <v>50.35</v>
      </c>
      <c r="K66" s="23">
        <v>50.35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1:16" ht="24" x14ac:dyDescent="0.25">
      <c r="A67" s="25"/>
      <c r="B67" s="28"/>
      <c r="C67" s="45"/>
      <c r="D67" s="28"/>
      <c r="E67" s="4" t="s">
        <v>29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</row>
    <row r="68" spans="1:16" ht="24" x14ac:dyDescent="0.25">
      <c r="A68" s="26"/>
      <c r="B68" s="29"/>
      <c r="C68" s="46"/>
      <c r="D68" s="29"/>
      <c r="E68" s="4" t="s">
        <v>28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</row>
    <row r="69" spans="1:16" ht="21.75" customHeight="1" x14ac:dyDescent="0.25">
      <c r="A69" s="24" t="s">
        <v>48</v>
      </c>
      <c r="B69" s="123" t="s">
        <v>55</v>
      </c>
      <c r="C69" s="44" t="s">
        <v>45</v>
      </c>
      <c r="D69" s="27" t="s">
        <v>57</v>
      </c>
      <c r="E69" s="4" t="s">
        <v>24</v>
      </c>
      <c r="F69" s="23">
        <v>0</v>
      </c>
      <c r="G69" s="23">
        <f>SUM(G70+G71+G72+G73+G74)</f>
        <v>0</v>
      </c>
      <c r="H69" s="23">
        <f t="shared" ref="H69:K69" si="25">SUM(H70+H71+H72+H73+H74)</f>
        <v>34300.299999999996</v>
      </c>
      <c r="I69" s="23">
        <f t="shared" si="25"/>
        <v>33113.800000000003</v>
      </c>
      <c r="J69" s="23">
        <f t="shared" si="25"/>
        <v>27170.3</v>
      </c>
      <c r="K69" s="23">
        <f t="shared" si="25"/>
        <v>27170.3</v>
      </c>
      <c r="L69" s="16">
        <f t="shared" ref="L69:P69" si="26">SUM(L70+L71+L72+L73+L74)</f>
        <v>0</v>
      </c>
      <c r="M69" s="16">
        <f t="shared" si="26"/>
        <v>0</v>
      </c>
      <c r="N69" s="16">
        <f t="shared" si="26"/>
        <v>0</v>
      </c>
      <c r="O69" s="16">
        <f t="shared" si="26"/>
        <v>0</v>
      </c>
      <c r="P69" s="16">
        <f t="shared" si="26"/>
        <v>0</v>
      </c>
    </row>
    <row r="70" spans="1:16" x14ac:dyDescent="0.25">
      <c r="A70" s="25"/>
      <c r="B70" s="124"/>
      <c r="C70" s="45"/>
      <c r="D70" s="28"/>
      <c r="E70" s="4" t="s">
        <v>25</v>
      </c>
      <c r="F70" s="23">
        <v>0</v>
      </c>
      <c r="G70" s="23">
        <v>0</v>
      </c>
      <c r="H70" s="23">
        <v>0</v>
      </c>
      <c r="I70" s="23">
        <v>3148.1</v>
      </c>
      <c r="J70" s="23">
        <v>0</v>
      </c>
      <c r="K70" s="23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24" x14ac:dyDescent="0.25">
      <c r="A71" s="25"/>
      <c r="B71" s="124"/>
      <c r="C71" s="45"/>
      <c r="D71" s="28"/>
      <c r="E71" s="4" t="s">
        <v>26</v>
      </c>
      <c r="F71" s="23">
        <v>0</v>
      </c>
      <c r="G71" s="23">
        <v>0</v>
      </c>
      <c r="H71" s="23">
        <v>3727.2</v>
      </c>
      <c r="I71" s="23">
        <v>2795.4</v>
      </c>
      <c r="J71" s="23">
        <v>0</v>
      </c>
      <c r="K71" s="23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24" x14ac:dyDescent="0.25">
      <c r="A72" s="25"/>
      <c r="B72" s="124"/>
      <c r="C72" s="45"/>
      <c r="D72" s="28"/>
      <c r="E72" s="4" t="s">
        <v>27</v>
      </c>
      <c r="F72" s="23">
        <v>0</v>
      </c>
      <c r="G72" s="23">
        <v>0</v>
      </c>
      <c r="H72" s="23">
        <v>30573.1</v>
      </c>
      <c r="I72" s="23">
        <v>27170.3</v>
      </c>
      <c r="J72" s="23">
        <v>27170.3</v>
      </c>
      <c r="K72" s="23">
        <v>27170.3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24" x14ac:dyDescent="0.25">
      <c r="A73" s="25"/>
      <c r="B73" s="124"/>
      <c r="C73" s="45"/>
      <c r="D73" s="28"/>
      <c r="E73" s="4" t="s">
        <v>29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</row>
    <row r="74" spans="1:16" ht="24" x14ac:dyDescent="0.25">
      <c r="A74" s="26"/>
      <c r="B74" s="125"/>
      <c r="C74" s="46"/>
      <c r="D74" s="29"/>
      <c r="E74" s="4" t="s">
        <v>28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</row>
    <row r="75" spans="1:16" ht="21.75" customHeight="1" x14ac:dyDescent="0.25">
      <c r="A75" s="24" t="s">
        <v>51</v>
      </c>
      <c r="B75" s="27" t="s">
        <v>61</v>
      </c>
      <c r="C75" s="44" t="s">
        <v>45</v>
      </c>
      <c r="D75" s="27" t="s">
        <v>56</v>
      </c>
      <c r="E75" s="4" t="s">
        <v>24</v>
      </c>
      <c r="F75" s="23">
        <v>0</v>
      </c>
      <c r="G75" s="23">
        <f>SUM(G76+G77+G78+G79+G80)</f>
        <v>0</v>
      </c>
      <c r="H75" s="23">
        <f t="shared" ref="H75:K75" si="27">SUM(H76+H77+H78+H79+H80)</f>
        <v>0</v>
      </c>
      <c r="I75" s="23">
        <f t="shared" si="27"/>
        <v>168</v>
      </c>
      <c r="J75" s="23">
        <f t="shared" si="27"/>
        <v>0</v>
      </c>
      <c r="K75" s="23">
        <f t="shared" si="27"/>
        <v>0</v>
      </c>
      <c r="L75" s="16">
        <f t="shared" ref="L75:P75" si="28">SUM(L76+L77+L78+L79+L80)</f>
        <v>0</v>
      </c>
      <c r="M75" s="16">
        <f t="shared" si="28"/>
        <v>0</v>
      </c>
      <c r="N75" s="16">
        <f t="shared" si="28"/>
        <v>0</v>
      </c>
      <c r="O75" s="16">
        <f t="shared" si="28"/>
        <v>0</v>
      </c>
      <c r="P75" s="16">
        <f t="shared" si="28"/>
        <v>0</v>
      </c>
    </row>
    <row r="76" spans="1:16" x14ac:dyDescent="0.25">
      <c r="A76" s="25"/>
      <c r="B76" s="28"/>
      <c r="C76" s="45"/>
      <c r="D76" s="28"/>
      <c r="E76" s="4" t="s">
        <v>25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1:16" ht="24" x14ac:dyDescent="0.25">
      <c r="A77" s="25"/>
      <c r="B77" s="28"/>
      <c r="C77" s="45"/>
      <c r="D77" s="28"/>
      <c r="E77" s="4" t="s">
        <v>26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</row>
    <row r="78" spans="1:16" ht="24" x14ac:dyDescent="0.25">
      <c r="A78" s="25"/>
      <c r="B78" s="28"/>
      <c r="C78" s="45"/>
      <c r="D78" s="28"/>
      <c r="E78" s="4" t="s">
        <v>27</v>
      </c>
      <c r="F78" s="23">
        <v>0</v>
      </c>
      <c r="G78" s="23">
        <v>0</v>
      </c>
      <c r="H78" s="23">
        <v>0</v>
      </c>
      <c r="I78" s="23">
        <v>168</v>
      </c>
      <c r="J78" s="23">
        <v>0</v>
      </c>
      <c r="K78" s="23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</row>
    <row r="79" spans="1:16" ht="24" x14ac:dyDescent="0.25">
      <c r="A79" s="25"/>
      <c r="B79" s="28"/>
      <c r="C79" s="45"/>
      <c r="D79" s="28"/>
      <c r="E79" s="4" t="s">
        <v>29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</row>
    <row r="80" spans="1:16" ht="24" x14ac:dyDescent="0.25">
      <c r="A80" s="26"/>
      <c r="B80" s="29"/>
      <c r="C80" s="46"/>
      <c r="D80" s="29"/>
      <c r="E80" s="4" t="s">
        <v>28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1:16" ht="20.25" customHeight="1" x14ac:dyDescent="0.25">
      <c r="A81" s="24" t="s">
        <v>54</v>
      </c>
      <c r="B81" s="27" t="s">
        <v>62</v>
      </c>
      <c r="C81" s="44" t="s">
        <v>45</v>
      </c>
      <c r="D81" s="27" t="s">
        <v>56</v>
      </c>
      <c r="E81" s="4" t="s">
        <v>24</v>
      </c>
      <c r="F81" s="23">
        <v>0</v>
      </c>
      <c r="G81" s="23">
        <f>SUM(G82+G83+G84+G85+G86)</f>
        <v>0</v>
      </c>
      <c r="H81" s="23">
        <f t="shared" ref="H81:K81" si="29">SUM(H82+H83+H84+H85+H86)</f>
        <v>0</v>
      </c>
      <c r="I81" s="23">
        <f t="shared" si="29"/>
        <v>0</v>
      </c>
      <c r="J81" s="23">
        <f t="shared" si="29"/>
        <v>0</v>
      </c>
      <c r="K81" s="23">
        <f t="shared" si="29"/>
        <v>0</v>
      </c>
      <c r="L81" s="16">
        <f t="shared" ref="L81:P81" si="30">SUM(L82+L83+L84+L85+L86)</f>
        <v>0</v>
      </c>
      <c r="M81" s="16">
        <f t="shared" si="30"/>
        <v>0</v>
      </c>
      <c r="N81" s="16">
        <f t="shared" si="30"/>
        <v>0</v>
      </c>
      <c r="O81" s="16">
        <f t="shared" si="30"/>
        <v>0</v>
      </c>
      <c r="P81" s="16">
        <f t="shared" si="30"/>
        <v>0</v>
      </c>
    </row>
    <row r="82" spans="1:16" x14ac:dyDescent="0.25">
      <c r="A82" s="25"/>
      <c r="B82" s="28"/>
      <c r="C82" s="45"/>
      <c r="D82" s="28"/>
      <c r="E82" s="4" t="s">
        <v>25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</row>
    <row r="83" spans="1:16" ht="24" x14ac:dyDescent="0.25">
      <c r="A83" s="25"/>
      <c r="B83" s="28"/>
      <c r="C83" s="45"/>
      <c r="D83" s="28"/>
      <c r="E83" s="4" t="s">
        <v>26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</row>
    <row r="84" spans="1:16" ht="24" x14ac:dyDescent="0.25">
      <c r="A84" s="25"/>
      <c r="B84" s="28"/>
      <c r="C84" s="45"/>
      <c r="D84" s="28"/>
      <c r="E84" s="4" t="s">
        <v>27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</row>
    <row r="85" spans="1:16" ht="24" x14ac:dyDescent="0.25">
      <c r="A85" s="25"/>
      <c r="B85" s="28"/>
      <c r="C85" s="45"/>
      <c r="D85" s="28"/>
      <c r="E85" s="4" t="s">
        <v>29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1:16" ht="24" x14ac:dyDescent="0.25">
      <c r="A86" s="26"/>
      <c r="B86" s="29"/>
      <c r="C86" s="46"/>
      <c r="D86" s="29"/>
      <c r="E86" s="4" t="s">
        <v>28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1:16" ht="21.75" customHeight="1" x14ac:dyDescent="0.25">
      <c r="A87" s="24" t="s">
        <v>58</v>
      </c>
      <c r="B87" s="27" t="s">
        <v>63</v>
      </c>
      <c r="C87" s="44" t="s">
        <v>45</v>
      </c>
      <c r="D87" s="27" t="s">
        <v>56</v>
      </c>
      <c r="E87" s="4" t="s">
        <v>24</v>
      </c>
      <c r="F87" s="23">
        <v>0</v>
      </c>
      <c r="G87" s="23">
        <f>SUM(G88+G89+G90+G91+G92)</f>
        <v>0</v>
      </c>
      <c r="H87" s="23">
        <f t="shared" ref="H87:K87" si="31">SUM(H88+H89+H90+H91+H92)</f>
        <v>0</v>
      </c>
      <c r="I87" s="23">
        <f t="shared" si="31"/>
        <v>135</v>
      </c>
      <c r="J87" s="23">
        <f t="shared" si="31"/>
        <v>135</v>
      </c>
      <c r="K87" s="23">
        <f t="shared" si="31"/>
        <v>135</v>
      </c>
      <c r="L87" s="16">
        <f t="shared" ref="L87:P87" si="32">SUM(L88+L89+L90+L91+L92)</f>
        <v>0</v>
      </c>
      <c r="M87" s="16">
        <f t="shared" si="32"/>
        <v>0</v>
      </c>
      <c r="N87" s="16">
        <f t="shared" si="32"/>
        <v>0</v>
      </c>
      <c r="O87" s="16">
        <f t="shared" si="32"/>
        <v>0</v>
      </c>
      <c r="P87" s="16">
        <f t="shared" si="32"/>
        <v>0</v>
      </c>
    </row>
    <row r="88" spans="1:16" x14ac:dyDescent="0.25">
      <c r="A88" s="25"/>
      <c r="B88" s="28"/>
      <c r="C88" s="45"/>
      <c r="D88" s="28"/>
      <c r="E88" s="4" t="s">
        <v>25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</row>
    <row r="89" spans="1:16" ht="24" x14ac:dyDescent="0.25">
      <c r="A89" s="25"/>
      <c r="B89" s="28"/>
      <c r="C89" s="45"/>
      <c r="D89" s="28"/>
      <c r="E89" s="4" t="s">
        <v>26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1:16" ht="24" x14ac:dyDescent="0.25">
      <c r="A90" s="25"/>
      <c r="B90" s="28"/>
      <c r="C90" s="45"/>
      <c r="D90" s="28"/>
      <c r="E90" s="4" t="s">
        <v>27</v>
      </c>
      <c r="F90" s="23">
        <v>0</v>
      </c>
      <c r="G90" s="23">
        <v>0</v>
      </c>
      <c r="H90" s="23">
        <v>0</v>
      </c>
      <c r="I90" s="23">
        <v>135</v>
      </c>
      <c r="J90" s="23">
        <v>135</v>
      </c>
      <c r="K90" s="23">
        <v>135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1:16" ht="24" x14ac:dyDescent="0.25">
      <c r="A91" s="25"/>
      <c r="B91" s="28"/>
      <c r="C91" s="45"/>
      <c r="D91" s="28"/>
      <c r="E91" s="4" t="s">
        <v>29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1:16" ht="24" x14ac:dyDescent="0.25">
      <c r="A92" s="26"/>
      <c r="B92" s="29"/>
      <c r="C92" s="46"/>
      <c r="D92" s="29"/>
      <c r="E92" s="4" t="s">
        <v>28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</row>
    <row r="93" spans="1:16" x14ac:dyDescent="0.25">
      <c r="A93" s="54" t="s">
        <v>41</v>
      </c>
      <c r="B93" s="54"/>
      <c r="C93" s="54"/>
      <c r="D93" s="55"/>
      <c r="E93" s="5" t="s">
        <v>24</v>
      </c>
      <c r="F93" s="6">
        <v>0</v>
      </c>
      <c r="G93" s="6">
        <f>SUM(G87+G81+G75+G69+G63+G57)</f>
        <v>366531.3</v>
      </c>
      <c r="H93" s="6">
        <f t="shared" ref="H93:P93" si="33">SUM(H87+H81+H75+H69+H63+H57)</f>
        <v>655482.6</v>
      </c>
      <c r="I93" s="6">
        <f t="shared" si="33"/>
        <v>462345.85</v>
      </c>
      <c r="J93" s="6">
        <f t="shared" si="33"/>
        <v>326354.55</v>
      </c>
      <c r="K93" s="6">
        <f t="shared" si="33"/>
        <v>370194.85</v>
      </c>
      <c r="L93" s="6">
        <f t="shared" si="33"/>
        <v>0</v>
      </c>
      <c r="M93" s="6">
        <f t="shared" si="33"/>
        <v>0</v>
      </c>
      <c r="N93" s="6">
        <f t="shared" si="33"/>
        <v>0</v>
      </c>
      <c r="O93" s="6">
        <f t="shared" si="33"/>
        <v>0</v>
      </c>
      <c r="P93" s="6">
        <f t="shared" si="33"/>
        <v>0</v>
      </c>
    </row>
    <row r="94" spans="1:16" ht="24" x14ac:dyDescent="0.25">
      <c r="A94" s="57"/>
      <c r="B94" s="57"/>
      <c r="C94" s="57"/>
      <c r="D94" s="58"/>
      <c r="E94" s="5" t="s">
        <v>25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</row>
    <row r="95" spans="1:16" ht="24" x14ac:dyDescent="0.25">
      <c r="A95" s="57"/>
      <c r="B95" s="57"/>
      <c r="C95" s="57"/>
      <c r="D95" s="58"/>
      <c r="E95" s="5" t="s">
        <v>26</v>
      </c>
      <c r="F95" s="6">
        <v>0</v>
      </c>
      <c r="G95" s="6">
        <f>SUM(G89+G83+G77+G71+G65+G59)</f>
        <v>255827.59999999998</v>
      </c>
      <c r="H95" s="6">
        <f t="shared" ref="H95:P95" si="34">SUM(H59+H65+H71+H77+H83+H89)</f>
        <v>280468.8</v>
      </c>
      <c r="I95" s="6">
        <f t="shared" si="34"/>
        <v>302241.2</v>
      </c>
      <c r="J95" s="6">
        <f t="shared" si="34"/>
        <v>235786.5</v>
      </c>
      <c r="K95" s="6">
        <f t="shared" si="34"/>
        <v>274638.5</v>
      </c>
      <c r="L95" s="6">
        <f t="shared" si="34"/>
        <v>0</v>
      </c>
      <c r="M95" s="6">
        <f t="shared" si="34"/>
        <v>0</v>
      </c>
      <c r="N95" s="6">
        <f t="shared" si="34"/>
        <v>0</v>
      </c>
      <c r="O95" s="6">
        <f t="shared" si="34"/>
        <v>0</v>
      </c>
      <c r="P95" s="6">
        <f t="shared" si="34"/>
        <v>0</v>
      </c>
    </row>
    <row r="96" spans="1:16" ht="24" x14ac:dyDescent="0.25">
      <c r="A96" s="57"/>
      <c r="B96" s="57"/>
      <c r="C96" s="57"/>
      <c r="D96" s="58"/>
      <c r="E96" s="5" t="s">
        <v>27</v>
      </c>
      <c r="F96" s="6"/>
      <c r="G96" s="6">
        <f>SUM(G90+G84+G78+G72+G66+G60)</f>
        <v>95205.8</v>
      </c>
      <c r="H96" s="6">
        <f t="shared" ref="H96:P96" si="35">SUM(H60+H66+H72+H78+H84+H90)</f>
        <v>129610.4</v>
      </c>
      <c r="I96" s="6">
        <f t="shared" si="35"/>
        <v>86463.65</v>
      </c>
      <c r="J96" s="6">
        <f t="shared" si="35"/>
        <v>78352.55</v>
      </c>
      <c r="K96" s="6">
        <f t="shared" si="35"/>
        <v>83736.849999999991</v>
      </c>
      <c r="L96" s="6">
        <f t="shared" si="35"/>
        <v>0</v>
      </c>
      <c r="M96" s="6">
        <f t="shared" si="35"/>
        <v>0</v>
      </c>
      <c r="N96" s="6">
        <f t="shared" si="35"/>
        <v>0</v>
      </c>
      <c r="O96" s="6">
        <f t="shared" si="35"/>
        <v>0</v>
      </c>
      <c r="P96" s="6">
        <f t="shared" si="35"/>
        <v>0</v>
      </c>
    </row>
    <row r="97" spans="1:16" ht="36" x14ac:dyDescent="0.25">
      <c r="A97" s="57"/>
      <c r="B97" s="57"/>
      <c r="C97" s="57"/>
      <c r="D97" s="58"/>
      <c r="E97" s="5" t="s">
        <v>29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</row>
    <row r="98" spans="1:16" ht="24" x14ac:dyDescent="0.25">
      <c r="A98" s="60"/>
      <c r="B98" s="60"/>
      <c r="C98" s="60"/>
      <c r="D98" s="61"/>
      <c r="E98" s="5" t="s">
        <v>28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</row>
    <row r="99" spans="1:16" x14ac:dyDescent="0.25">
      <c r="A99" s="62" t="s">
        <v>64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1:16" ht="21" customHeight="1" x14ac:dyDescent="0.25">
      <c r="A100" s="24" t="s">
        <v>65</v>
      </c>
      <c r="B100" s="74" t="s">
        <v>67</v>
      </c>
      <c r="C100" s="27" t="s">
        <v>66</v>
      </c>
      <c r="D100" s="27" t="s">
        <v>56</v>
      </c>
      <c r="E100" s="4" t="s">
        <v>24</v>
      </c>
      <c r="F100" s="23">
        <f>SUM(F101:F105)</f>
        <v>7075.2</v>
      </c>
      <c r="G100" s="23">
        <f>SUM(G101:G105)</f>
        <v>7131.1</v>
      </c>
      <c r="H100" s="23">
        <f>SUM(H101+H102+H103+H104+H105)</f>
        <v>7615.6</v>
      </c>
      <c r="I100" s="23">
        <f t="shared" ref="I100:K100" si="36">SUM(I101+I102+I103+I104+I105)</f>
        <v>8052.4</v>
      </c>
      <c r="J100" s="23">
        <f t="shared" si="36"/>
        <v>9849.9</v>
      </c>
      <c r="K100" s="23">
        <f t="shared" si="36"/>
        <v>4580.8</v>
      </c>
      <c r="L100" s="16">
        <f t="shared" ref="L100:P100" si="37">SUM(L101+L102+L103+L104+L105)</f>
        <v>0</v>
      </c>
      <c r="M100" s="16">
        <f t="shared" si="37"/>
        <v>0</v>
      </c>
      <c r="N100" s="16">
        <f t="shared" si="37"/>
        <v>0</v>
      </c>
      <c r="O100" s="16">
        <f t="shared" si="37"/>
        <v>0</v>
      </c>
      <c r="P100" s="16">
        <f t="shared" si="37"/>
        <v>0</v>
      </c>
    </row>
    <row r="101" spans="1:16" x14ac:dyDescent="0.25">
      <c r="A101" s="25"/>
      <c r="B101" s="75"/>
      <c r="C101" s="28"/>
      <c r="D101" s="28"/>
      <c r="E101" s="4" t="s">
        <v>25</v>
      </c>
      <c r="F101" s="23">
        <v>177.8</v>
      </c>
      <c r="G101" s="23">
        <v>150</v>
      </c>
      <c r="H101" s="23">
        <v>0</v>
      </c>
      <c r="I101" s="23">
        <v>0</v>
      </c>
      <c r="J101" s="23">
        <v>0</v>
      </c>
      <c r="K101" s="23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1:16" ht="24" x14ac:dyDescent="0.25">
      <c r="A102" s="25"/>
      <c r="B102" s="75"/>
      <c r="C102" s="28"/>
      <c r="D102" s="28"/>
      <c r="E102" s="4" t="s">
        <v>26</v>
      </c>
      <c r="F102" s="23">
        <v>1664.5</v>
      </c>
      <c r="G102" s="23">
        <v>958.3</v>
      </c>
      <c r="H102" s="23">
        <v>1301.3</v>
      </c>
      <c r="I102" s="23">
        <v>791.5</v>
      </c>
      <c r="J102" s="23">
        <v>0</v>
      </c>
      <c r="K102" s="23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</row>
    <row r="103" spans="1:16" ht="24" x14ac:dyDescent="0.25">
      <c r="A103" s="25"/>
      <c r="B103" s="75"/>
      <c r="C103" s="28"/>
      <c r="D103" s="28"/>
      <c r="E103" s="4" t="s">
        <v>27</v>
      </c>
      <c r="F103" s="23">
        <v>5232.8999999999996</v>
      </c>
      <c r="G103" s="23">
        <v>6022.8</v>
      </c>
      <c r="H103" s="23">
        <v>6314.3</v>
      </c>
      <c r="I103" s="23">
        <v>7260.9</v>
      </c>
      <c r="J103" s="23">
        <v>9849.9</v>
      </c>
      <c r="K103" s="23">
        <v>4580.8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</row>
    <row r="104" spans="1:16" ht="24" x14ac:dyDescent="0.25">
      <c r="A104" s="25"/>
      <c r="B104" s="75"/>
      <c r="C104" s="28"/>
      <c r="D104" s="28"/>
      <c r="E104" s="4" t="s">
        <v>29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1:16" ht="24" x14ac:dyDescent="0.25">
      <c r="A105" s="26"/>
      <c r="B105" s="76"/>
      <c r="C105" s="29"/>
      <c r="D105" s="29"/>
      <c r="E105" s="4" t="s">
        <v>28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1:16" ht="17.25" customHeight="1" x14ac:dyDescent="0.25">
      <c r="A106" s="24" t="s">
        <v>68</v>
      </c>
      <c r="B106" s="27" t="s">
        <v>69</v>
      </c>
      <c r="C106" s="27" t="s">
        <v>66</v>
      </c>
      <c r="D106" s="27" t="s">
        <v>56</v>
      </c>
      <c r="E106" s="4" t="s">
        <v>24</v>
      </c>
      <c r="F106" s="23">
        <f>SUM(F107:F111)</f>
        <v>3800.5</v>
      </c>
      <c r="G106" s="23">
        <f>SUM(G107+G108+G109+G110+G111)</f>
        <v>4307.7</v>
      </c>
      <c r="H106" s="23">
        <f t="shared" ref="H106:K106" si="38">SUM(H107+H108+H109+H110+H111)</f>
        <v>4667.1000000000004</v>
      </c>
      <c r="I106" s="23">
        <f t="shared" si="38"/>
        <v>4609.5999999999995</v>
      </c>
      <c r="J106" s="23">
        <f t="shared" si="38"/>
        <v>3660.3</v>
      </c>
      <c r="K106" s="23">
        <f t="shared" si="38"/>
        <v>3182.1</v>
      </c>
      <c r="L106" s="16">
        <f t="shared" ref="L106:P106" si="39">SUM(L107+L108+L109+L110+L111)</f>
        <v>0</v>
      </c>
      <c r="M106" s="16">
        <f t="shared" si="39"/>
        <v>0</v>
      </c>
      <c r="N106" s="16">
        <f t="shared" si="39"/>
        <v>0</v>
      </c>
      <c r="O106" s="16">
        <f t="shared" si="39"/>
        <v>0</v>
      </c>
      <c r="P106" s="16">
        <f t="shared" si="39"/>
        <v>0</v>
      </c>
    </row>
    <row r="107" spans="1:16" x14ac:dyDescent="0.25">
      <c r="A107" s="25"/>
      <c r="B107" s="28"/>
      <c r="C107" s="28"/>
      <c r="D107" s="28"/>
      <c r="E107" s="4" t="s">
        <v>25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</row>
    <row r="108" spans="1:16" ht="24" x14ac:dyDescent="0.25">
      <c r="A108" s="25"/>
      <c r="B108" s="28"/>
      <c r="C108" s="28"/>
      <c r="D108" s="28"/>
      <c r="E108" s="4" t="s">
        <v>26</v>
      </c>
      <c r="F108" s="23">
        <v>856.4</v>
      </c>
      <c r="G108" s="23">
        <v>515.6</v>
      </c>
      <c r="H108" s="23">
        <v>572.5</v>
      </c>
      <c r="I108" s="23">
        <v>442.7</v>
      </c>
      <c r="J108" s="23">
        <v>0</v>
      </c>
      <c r="K108" s="23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</row>
    <row r="109" spans="1:16" ht="24" x14ac:dyDescent="0.25">
      <c r="A109" s="25"/>
      <c r="B109" s="28"/>
      <c r="C109" s="28"/>
      <c r="D109" s="28"/>
      <c r="E109" s="4" t="s">
        <v>27</v>
      </c>
      <c r="F109" s="23">
        <v>2944.1</v>
      </c>
      <c r="G109" s="23">
        <v>3792.1</v>
      </c>
      <c r="H109" s="23">
        <v>4094.6</v>
      </c>
      <c r="I109" s="23">
        <v>4166.8999999999996</v>
      </c>
      <c r="J109" s="23">
        <v>3660.3</v>
      </c>
      <c r="K109" s="23">
        <v>3182.1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1:16" ht="24" x14ac:dyDescent="0.25">
      <c r="A110" s="25"/>
      <c r="B110" s="28"/>
      <c r="C110" s="28"/>
      <c r="D110" s="28"/>
      <c r="E110" s="4" t="s">
        <v>29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1:16" ht="24" x14ac:dyDescent="0.25">
      <c r="A111" s="26"/>
      <c r="B111" s="29"/>
      <c r="C111" s="29"/>
      <c r="D111" s="29"/>
      <c r="E111" s="4" t="s">
        <v>28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1:16" x14ac:dyDescent="0.25">
      <c r="A112" s="77" t="s">
        <v>41</v>
      </c>
      <c r="B112" s="78"/>
      <c r="C112" s="78"/>
      <c r="D112" s="79"/>
      <c r="E112" s="5" t="s">
        <v>24</v>
      </c>
      <c r="F112" s="6">
        <f>SUM(F113+F114+F115+F116+F117)</f>
        <v>10875.7</v>
      </c>
      <c r="G112" s="6">
        <f>SUM(G113+G114+G115+G116+G117)</f>
        <v>11438.8</v>
      </c>
      <c r="H112" s="6">
        <f>SUM(H113+H114+H115+H116+H117)</f>
        <v>12282.699999999999</v>
      </c>
      <c r="I112" s="6">
        <f t="shared" ref="I112:P112" si="40">SUM(I113+I114+I115+I116+I117)</f>
        <v>12662</v>
      </c>
      <c r="J112" s="6">
        <f t="shared" si="40"/>
        <v>13510.2</v>
      </c>
      <c r="K112" s="6">
        <f t="shared" si="40"/>
        <v>7762.9</v>
      </c>
      <c r="L112" s="6">
        <f t="shared" si="40"/>
        <v>0</v>
      </c>
      <c r="M112" s="6">
        <f t="shared" si="40"/>
        <v>0</v>
      </c>
      <c r="N112" s="6">
        <f t="shared" si="40"/>
        <v>0</v>
      </c>
      <c r="O112" s="6">
        <f t="shared" si="40"/>
        <v>0</v>
      </c>
      <c r="P112" s="6">
        <f t="shared" si="40"/>
        <v>0</v>
      </c>
    </row>
    <row r="113" spans="1:16" ht="24" x14ac:dyDescent="0.25">
      <c r="A113" s="80"/>
      <c r="B113" s="81"/>
      <c r="C113" s="81"/>
      <c r="D113" s="82"/>
      <c r="E113" s="5" t="s">
        <v>25</v>
      </c>
      <c r="F113" s="6">
        <f t="shared" ref="F113:G115" si="41">SUM(F101+F107)</f>
        <v>177.8</v>
      </c>
      <c r="G113" s="6">
        <f t="shared" si="41"/>
        <v>150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</row>
    <row r="114" spans="1:16" ht="24" x14ac:dyDescent="0.25">
      <c r="A114" s="80"/>
      <c r="B114" s="81"/>
      <c r="C114" s="81"/>
      <c r="D114" s="82"/>
      <c r="E114" s="5" t="s">
        <v>26</v>
      </c>
      <c r="F114" s="6">
        <f t="shared" si="41"/>
        <v>2520.9</v>
      </c>
      <c r="G114" s="6">
        <f t="shared" si="41"/>
        <v>1473.9</v>
      </c>
      <c r="H114" s="6">
        <f>SUM(H102+H108)</f>
        <v>1873.8</v>
      </c>
      <c r="I114" s="6">
        <f t="shared" ref="I114:P114" si="42">SUM(I102+I108)</f>
        <v>1234.2</v>
      </c>
      <c r="J114" s="6">
        <f t="shared" si="42"/>
        <v>0</v>
      </c>
      <c r="K114" s="6">
        <f t="shared" si="42"/>
        <v>0</v>
      </c>
      <c r="L114" s="6">
        <f t="shared" si="42"/>
        <v>0</v>
      </c>
      <c r="M114" s="6">
        <f t="shared" si="42"/>
        <v>0</v>
      </c>
      <c r="N114" s="6">
        <f t="shared" si="42"/>
        <v>0</v>
      </c>
      <c r="O114" s="6">
        <f t="shared" si="42"/>
        <v>0</v>
      </c>
      <c r="P114" s="6">
        <f t="shared" si="42"/>
        <v>0</v>
      </c>
    </row>
    <row r="115" spans="1:16" ht="24" x14ac:dyDescent="0.25">
      <c r="A115" s="80"/>
      <c r="B115" s="81"/>
      <c r="C115" s="81"/>
      <c r="D115" s="82"/>
      <c r="E115" s="5" t="s">
        <v>27</v>
      </c>
      <c r="F115" s="6">
        <f t="shared" si="41"/>
        <v>8177</v>
      </c>
      <c r="G115" s="6">
        <f t="shared" si="41"/>
        <v>9814.9</v>
      </c>
      <c r="H115" s="6">
        <f>SUM(H103+H109)</f>
        <v>10408.9</v>
      </c>
      <c r="I115" s="6">
        <f t="shared" ref="I115:P115" si="43">SUM(I103+I109)</f>
        <v>11427.8</v>
      </c>
      <c r="J115" s="6">
        <f t="shared" si="43"/>
        <v>13510.2</v>
      </c>
      <c r="K115" s="6">
        <f t="shared" si="43"/>
        <v>7762.9</v>
      </c>
      <c r="L115" s="6">
        <f t="shared" si="43"/>
        <v>0</v>
      </c>
      <c r="M115" s="6">
        <f t="shared" si="43"/>
        <v>0</v>
      </c>
      <c r="N115" s="6">
        <f t="shared" si="43"/>
        <v>0</v>
      </c>
      <c r="O115" s="6">
        <f t="shared" si="43"/>
        <v>0</v>
      </c>
      <c r="P115" s="6">
        <f t="shared" si="43"/>
        <v>0</v>
      </c>
    </row>
    <row r="116" spans="1:16" ht="36" x14ac:dyDescent="0.25">
      <c r="A116" s="80"/>
      <c r="B116" s="81"/>
      <c r="C116" s="81"/>
      <c r="D116" s="82"/>
      <c r="E116" s="5" t="s">
        <v>29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1:16" ht="24" x14ac:dyDescent="0.25">
      <c r="A117" s="83"/>
      <c r="B117" s="84"/>
      <c r="C117" s="84"/>
      <c r="D117" s="85"/>
      <c r="E117" s="5" t="s">
        <v>28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</row>
    <row r="118" spans="1:16" x14ac:dyDescent="0.25">
      <c r="A118" s="62" t="s">
        <v>71</v>
      </c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4"/>
    </row>
    <row r="119" spans="1:16" ht="21" customHeight="1" x14ac:dyDescent="0.25">
      <c r="A119" s="65" t="s">
        <v>72</v>
      </c>
      <c r="B119" s="86" t="s">
        <v>70</v>
      </c>
      <c r="C119" s="89" t="s">
        <v>73</v>
      </c>
      <c r="D119" s="27" t="s">
        <v>56</v>
      </c>
      <c r="E119" s="4" t="s">
        <v>24</v>
      </c>
      <c r="F119" s="16">
        <v>0</v>
      </c>
      <c r="G119" s="16">
        <f>SUM(G120+G121+G122+G123+G124)</f>
        <v>50</v>
      </c>
      <c r="H119" s="16">
        <f>SUM(H120+H121+H122+H123+H124)</f>
        <v>175</v>
      </c>
      <c r="I119" s="16">
        <f>SUM(I120+I121+I122+I123+I124)</f>
        <v>220</v>
      </c>
      <c r="J119" s="16">
        <f t="shared" ref="J119" si="44">SUM(J120+J121+J122+J123+J124)</f>
        <v>220</v>
      </c>
      <c r="K119" s="16">
        <f t="shared" ref="K119" si="45">SUM(K120+K121+K122+K123+K124)</f>
        <v>220</v>
      </c>
      <c r="L119" s="16">
        <f t="shared" ref="L119:P119" si="46">SUM(L120+L121+L122+L123+L124)</f>
        <v>0</v>
      </c>
      <c r="M119" s="16">
        <f t="shared" si="46"/>
        <v>0</v>
      </c>
      <c r="N119" s="16">
        <f t="shared" si="46"/>
        <v>0</v>
      </c>
      <c r="O119" s="16">
        <f t="shared" si="46"/>
        <v>0</v>
      </c>
      <c r="P119" s="16">
        <f t="shared" si="46"/>
        <v>0</v>
      </c>
    </row>
    <row r="120" spans="1:16" x14ac:dyDescent="0.25">
      <c r="A120" s="66"/>
      <c r="B120" s="87"/>
      <c r="C120" s="90"/>
      <c r="D120" s="28"/>
      <c r="E120" s="4" t="s">
        <v>25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</row>
    <row r="121" spans="1:16" ht="24" x14ac:dyDescent="0.25">
      <c r="A121" s="66"/>
      <c r="B121" s="87"/>
      <c r="C121" s="90"/>
      <c r="D121" s="28"/>
      <c r="E121" s="4" t="s">
        <v>26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1:16" ht="24" x14ac:dyDescent="0.25">
      <c r="A122" s="66"/>
      <c r="B122" s="87"/>
      <c r="C122" s="90"/>
      <c r="D122" s="28"/>
      <c r="E122" s="4" t="s">
        <v>27</v>
      </c>
      <c r="F122" s="16">
        <v>0</v>
      </c>
      <c r="G122" s="16">
        <v>50</v>
      </c>
      <c r="H122" s="18">
        <v>175</v>
      </c>
      <c r="I122" s="16">
        <v>220</v>
      </c>
      <c r="J122" s="16">
        <v>220</v>
      </c>
      <c r="K122" s="16">
        <v>220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</row>
    <row r="123" spans="1:16" ht="24" x14ac:dyDescent="0.25">
      <c r="A123" s="66"/>
      <c r="B123" s="87"/>
      <c r="C123" s="90"/>
      <c r="D123" s="28"/>
      <c r="E123" s="4" t="s">
        <v>29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</row>
    <row r="124" spans="1:16" ht="24" x14ac:dyDescent="0.25">
      <c r="A124" s="67"/>
      <c r="B124" s="88"/>
      <c r="C124" s="91"/>
      <c r="D124" s="29"/>
      <c r="E124" s="4" t="s">
        <v>28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1:16" x14ac:dyDescent="0.25">
      <c r="A125" s="77" t="s">
        <v>41</v>
      </c>
      <c r="B125" s="78"/>
      <c r="C125" s="78"/>
      <c r="D125" s="79"/>
      <c r="E125" s="5" t="s">
        <v>24</v>
      </c>
      <c r="F125" s="6">
        <v>0</v>
      </c>
      <c r="G125" s="6">
        <f>SUM(G126+G127+G128+G129+G130)</f>
        <v>50</v>
      </c>
      <c r="H125" s="6">
        <f t="shared" ref="H125:P125" si="47">SUM(H126+H127+H128+H129+H130)</f>
        <v>175</v>
      </c>
      <c r="I125" s="6">
        <f t="shared" si="47"/>
        <v>220</v>
      </c>
      <c r="J125" s="6">
        <f t="shared" si="47"/>
        <v>220</v>
      </c>
      <c r="K125" s="6">
        <f>SUM(K126+K127+K128+K129+K130)</f>
        <v>220</v>
      </c>
      <c r="L125" s="6">
        <f t="shared" si="47"/>
        <v>0</v>
      </c>
      <c r="M125" s="6">
        <f t="shared" si="47"/>
        <v>0</v>
      </c>
      <c r="N125" s="6">
        <f t="shared" si="47"/>
        <v>0</v>
      </c>
      <c r="O125" s="6">
        <f t="shared" si="47"/>
        <v>0</v>
      </c>
      <c r="P125" s="6">
        <f t="shared" si="47"/>
        <v>0</v>
      </c>
    </row>
    <row r="126" spans="1:16" ht="24" x14ac:dyDescent="0.25">
      <c r="A126" s="80"/>
      <c r="B126" s="81"/>
      <c r="C126" s="81"/>
      <c r="D126" s="82"/>
      <c r="E126" s="5" t="s">
        <v>25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1:16" ht="24" x14ac:dyDescent="0.25">
      <c r="A127" s="80"/>
      <c r="B127" s="81"/>
      <c r="C127" s="81"/>
      <c r="D127" s="82"/>
      <c r="E127" s="5" t="s">
        <v>26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</row>
    <row r="128" spans="1:16" ht="24" x14ac:dyDescent="0.25">
      <c r="A128" s="80"/>
      <c r="B128" s="81"/>
      <c r="C128" s="81"/>
      <c r="D128" s="82"/>
      <c r="E128" s="5" t="s">
        <v>27</v>
      </c>
      <c r="F128" s="6">
        <v>0</v>
      </c>
      <c r="G128" s="6">
        <v>50</v>
      </c>
      <c r="H128" s="19">
        <v>175</v>
      </c>
      <c r="I128" s="6">
        <v>220</v>
      </c>
      <c r="J128" s="6">
        <v>220</v>
      </c>
      <c r="K128" s="6">
        <v>220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</row>
    <row r="129" spans="1:16" ht="36" x14ac:dyDescent="0.25">
      <c r="A129" s="80"/>
      <c r="B129" s="81"/>
      <c r="C129" s="81"/>
      <c r="D129" s="82"/>
      <c r="E129" s="5" t="s">
        <v>29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1:16" ht="24" x14ac:dyDescent="0.25">
      <c r="A130" s="83"/>
      <c r="B130" s="84"/>
      <c r="C130" s="84"/>
      <c r="D130" s="85"/>
      <c r="E130" s="5" t="s">
        <v>28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1:16" x14ac:dyDescent="0.25">
      <c r="A131" s="62" t="s">
        <v>74</v>
      </c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4"/>
    </row>
    <row r="132" spans="1:16" ht="23.25" customHeight="1" x14ac:dyDescent="0.25">
      <c r="A132" s="24" t="s">
        <v>75</v>
      </c>
      <c r="B132" s="27" t="s">
        <v>76</v>
      </c>
      <c r="C132" s="44" t="s">
        <v>73</v>
      </c>
      <c r="D132" s="27" t="s">
        <v>77</v>
      </c>
      <c r="E132" s="4" t="s">
        <v>24</v>
      </c>
      <c r="F132" s="16">
        <f>SUM(F133+F134+F135+F136+F137)</f>
        <v>35</v>
      </c>
      <c r="G132" s="16">
        <f t="shared" ref="G132:P132" si="48">SUM(G133+G134+G135+G136+G137)</f>
        <v>35</v>
      </c>
      <c r="H132" s="16">
        <f t="shared" si="48"/>
        <v>35</v>
      </c>
      <c r="I132" s="16">
        <f t="shared" si="48"/>
        <v>165</v>
      </c>
      <c r="J132" s="16">
        <f t="shared" si="48"/>
        <v>165</v>
      </c>
      <c r="K132" s="16">
        <f t="shared" si="48"/>
        <v>165</v>
      </c>
      <c r="L132" s="16">
        <f t="shared" si="48"/>
        <v>0</v>
      </c>
      <c r="M132" s="16">
        <f t="shared" si="48"/>
        <v>0</v>
      </c>
      <c r="N132" s="16">
        <f t="shared" si="48"/>
        <v>0</v>
      </c>
      <c r="O132" s="16">
        <f t="shared" si="48"/>
        <v>0</v>
      </c>
      <c r="P132" s="16">
        <f t="shared" si="48"/>
        <v>0</v>
      </c>
    </row>
    <row r="133" spans="1:16" x14ac:dyDescent="0.25">
      <c r="A133" s="25"/>
      <c r="B133" s="28"/>
      <c r="C133" s="45"/>
      <c r="D133" s="28"/>
      <c r="E133" s="4" t="s">
        <v>25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1:16" ht="24" x14ac:dyDescent="0.25">
      <c r="A134" s="25"/>
      <c r="B134" s="28"/>
      <c r="C134" s="45"/>
      <c r="D134" s="28"/>
      <c r="E134" s="4" t="s">
        <v>26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</row>
    <row r="135" spans="1:16" ht="24" x14ac:dyDescent="0.25">
      <c r="A135" s="25"/>
      <c r="B135" s="28"/>
      <c r="C135" s="45"/>
      <c r="D135" s="28"/>
      <c r="E135" s="4" t="s">
        <v>27</v>
      </c>
      <c r="F135" s="16">
        <v>35</v>
      </c>
      <c r="G135" s="16">
        <v>35</v>
      </c>
      <c r="H135" s="16">
        <v>35</v>
      </c>
      <c r="I135" s="16">
        <v>145</v>
      </c>
      <c r="J135" s="16">
        <v>145</v>
      </c>
      <c r="K135" s="16">
        <v>145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1:16" ht="24" x14ac:dyDescent="0.25">
      <c r="A136" s="25"/>
      <c r="B136" s="28"/>
      <c r="C136" s="45"/>
      <c r="D136" s="28"/>
      <c r="E136" s="4" t="s">
        <v>29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1:16" ht="24" x14ac:dyDescent="0.25">
      <c r="A137" s="26"/>
      <c r="B137" s="29"/>
      <c r="C137" s="46"/>
      <c r="D137" s="29"/>
      <c r="E137" s="4" t="s">
        <v>28</v>
      </c>
      <c r="F137" s="16">
        <v>0</v>
      </c>
      <c r="G137" s="16">
        <v>0</v>
      </c>
      <c r="H137" s="16">
        <v>0</v>
      </c>
      <c r="I137" s="16">
        <v>20</v>
      </c>
      <c r="J137" s="16">
        <v>20</v>
      </c>
      <c r="K137" s="16">
        <v>20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</row>
    <row r="138" spans="1:16" ht="25.5" customHeight="1" x14ac:dyDescent="0.25">
      <c r="A138" s="24" t="s">
        <v>78</v>
      </c>
      <c r="B138" s="27" t="s">
        <v>79</v>
      </c>
      <c r="C138" s="44" t="s">
        <v>73</v>
      </c>
      <c r="D138" s="27" t="s">
        <v>77</v>
      </c>
      <c r="E138" s="4" t="s">
        <v>24</v>
      </c>
      <c r="F138" s="16">
        <f>SUM(F139+F140+F141+F142+F143)</f>
        <v>110</v>
      </c>
      <c r="G138" s="16">
        <f t="shared" ref="G138:P138" si="49">SUM(G139+G140+G141+G142+G143)</f>
        <v>110</v>
      </c>
      <c r="H138" s="16">
        <f t="shared" si="49"/>
        <v>110</v>
      </c>
      <c r="I138" s="16">
        <f t="shared" si="49"/>
        <v>180</v>
      </c>
      <c r="J138" s="16">
        <f t="shared" si="49"/>
        <v>180</v>
      </c>
      <c r="K138" s="16">
        <f t="shared" si="49"/>
        <v>180</v>
      </c>
      <c r="L138" s="16">
        <f t="shared" si="49"/>
        <v>0</v>
      </c>
      <c r="M138" s="16">
        <f t="shared" si="49"/>
        <v>0</v>
      </c>
      <c r="N138" s="16">
        <f t="shared" si="49"/>
        <v>0</v>
      </c>
      <c r="O138" s="16">
        <f t="shared" si="49"/>
        <v>0</v>
      </c>
      <c r="P138" s="16">
        <f t="shared" si="49"/>
        <v>0</v>
      </c>
    </row>
    <row r="139" spans="1:16" x14ac:dyDescent="0.25">
      <c r="A139" s="25"/>
      <c r="B139" s="28"/>
      <c r="C139" s="45"/>
      <c r="D139" s="28"/>
      <c r="E139" s="4" t="s">
        <v>25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1:16" ht="24" x14ac:dyDescent="0.25">
      <c r="A140" s="25"/>
      <c r="B140" s="28"/>
      <c r="C140" s="45"/>
      <c r="D140" s="28"/>
      <c r="E140" s="4" t="s">
        <v>26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1:16" ht="24" x14ac:dyDescent="0.25">
      <c r="A141" s="25"/>
      <c r="B141" s="28"/>
      <c r="C141" s="45"/>
      <c r="D141" s="28"/>
      <c r="E141" s="4" t="s">
        <v>27</v>
      </c>
      <c r="F141" s="16">
        <v>60</v>
      </c>
      <c r="G141" s="16">
        <v>60</v>
      </c>
      <c r="H141" s="16">
        <v>60</v>
      </c>
      <c r="I141" s="16">
        <v>150</v>
      </c>
      <c r="J141" s="16">
        <v>150</v>
      </c>
      <c r="K141" s="16">
        <v>150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1:16" ht="24" x14ac:dyDescent="0.25">
      <c r="A142" s="25"/>
      <c r="B142" s="28"/>
      <c r="C142" s="45"/>
      <c r="D142" s="28"/>
      <c r="E142" s="4" t="s">
        <v>29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</row>
    <row r="143" spans="1:16" ht="24" x14ac:dyDescent="0.25">
      <c r="A143" s="26"/>
      <c r="B143" s="29"/>
      <c r="C143" s="46"/>
      <c r="D143" s="29"/>
      <c r="E143" s="4" t="s">
        <v>28</v>
      </c>
      <c r="F143" s="16">
        <v>50</v>
      </c>
      <c r="G143" s="16">
        <v>50</v>
      </c>
      <c r="H143" s="16">
        <v>50</v>
      </c>
      <c r="I143" s="16">
        <v>30</v>
      </c>
      <c r="J143" s="16">
        <v>30</v>
      </c>
      <c r="K143" s="16">
        <v>30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</row>
    <row r="144" spans="1:16" ht="23.25" customHeight="1" x14ac:dyDescent="0.25">
      <c r="A144" s="24" t="s">
        <v>80</v>
      </c>
      <c r="B144" s="27" t="s">
        <v>81</v>
      </c>
      <c r="C144" s="44" t="s">
        <v>73</v>
      </c>
      <c r="D144" s="27" t="s">
        <v>77</v>
      </c>
      <c r="E144" s="4" t="s">
        <v>24</v>
      </c>
      <c r="F144" s="16">
        <f>SUM(F145+F146+F147+F148+F149)</f>
        <v>5</v>
      </c>
      <c r="G144" s="16">
        <f t="shared" ref="G144:P144" si="50">SUM(G145+G146+G147+G148+G149)</f>
        <v>5</v>
      </c>
      <c r="H144" s="16">
        <f t="shared" si="50"/>
        <v>5</v>
      </c>
      <c r="I144" s="16">
        <f t="shared" si="50"/>
        <v>5</v>
      </c>
      <c r="J144" s="16">
        <f t="shared" si="50"/>
        <v>5</v>
      </c>
      <c r="K144" s="16">
        <f t="shared" si="50"/>
        <v>5</v>
      </c>
      <c r="L144" s="16">
        <f t="shared" si="50"/>
        <v>0</v>
      </c>
      <c r="M144" s="16">
        <f t="shared" si="50"/>
        <v>0</v>
      </c>
      <c r="N144" s="16">
        <f t="shared" si="50"/>
        <v>0</v>
      </c>
      <c r="O144" s="16">
        <f t="shared" si="50"/>
        <v>0</v>
      </c>
      <c r="P144" s="16">
        <f t="shared" si="50"/>
        <v>0</v>
      </c>
    </row>
    <row r="145" spans="1:16" x14ac:dyDescent="0.25">
      <c r="A145" s="25"/>
      <c r="B145" s="28"/>
      <c r="C145" s="45"/>
      <c r="D145" s="28"/>
      <c r="E145" s="4" t="s">
        <v>25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1:16" ht="24" x14ac:dyDescent="0.25">
      <c r="A146" s="25"/>
      <c r="B146" s="28"/>
      <c r="C146" s="45"/>
      <c r="D146" s="28"/>
      <c r="E146" s="4" t="s">
        <v>26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1:16" ht="24" x14ac:dyDescent="0.25">
      <c r="A147" s="25"/>
      <c r="B147" s="28"/>
      <c r="C147" s="45"/>
      <c r="D147" s="28"/>
      <c r="E147" s="4" t="s">
        <v>27</v>
      </c>
      <c r="F147" s="16">
        <v>5</v>
      </c>
      <c r="G147" s="16">
        <v>5</v>
      </c>
      <c r="H147" s="16">
        <v>5</v>
      </c>
      <c r="I147" s="16">
        <v>5</v>
      </c>
      <c r="J147" s="16">
        <v>5</v>
      </c>
      <c r="K147" s="16">
        <v>5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</row>
    <row r="148" spans="1:16" ht="24" x14ac:dyDescent="0.25">
      <c r="A148" s="25"/>
      <c r="B148" s="28"/>
      <c r="C148" s="45"/>
      <c r="D148" s="28"/>
      <c r="E148" s="4" t="s">
        <v>29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</row>
    <row r="149" spans="1:16" ht="24" x14ac:dyDescent="0.25">
      <c r="A149" s="26"/>
      <c r="B149" s="29"/>
      <c r="C149" s="46"/>
      <c r="D149" s="29"/>
      <c r="E149" s="4" t="s">
        <v>28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</row>
    <row r="150" spans="1:16" ht="21" customHeight="1" x14ac:dyDescent="0.25">
      <c r="A150" s="24" t="s">
        <v>82</v>
      </c>
      <c r="B150" s="27" t="s">
        <v>83</v>
      </c>
      <c r="C150" s="44" t="s">
        <v>73</v>
      </c>
      <c r="D150" s="27" t="s">
        <v>77</v>
      </c>
      <c r="E150" s="4" t="s">
        <v>24</v>
      </c>
      <c r="F150" s="16">
        <f>SUM(F151+F152+F153+F154+F155)</f>
        <v>0</v>
      </c>
      <c r="G150" s="16">
        <f t="shared" ref="G150:P150" si="51">SUM(G151+G152+G153+G154+G155)</f>
        <v>0</v>
      </c>
      <c r="H150" s="16">
        <f t="shared" si="51"/>
        <v>0</v>
      </c>
      <c r="I150" s="16">
        <f t="shared" si="51"/>
        <v>650</v>
      </c>
      <c r="J150" s="16">
        <f t="shared" si="51"/>
        <v>0</v>
      </c>
      <c r="K150" s="16">
        <f t="shared" si="51"/>
        <v>0</v>
      </c>
      <c r="L150" s="16">
        <f t="shared" si="51"/>
        <v>0</v>
      </c>
      <c r="M150" s="16">
        <f t="shared" si="51"/>
        <v>0</v>
      </c>
      <c r="N150" s="16">
        <f t="shared" si="51"/>
        <v>0</v>
      </c>
      <c r="O150" s="16">
        <f t="shared" si="51"/>
        <v>0</v>
      </c>
      <c r="P150" s="16">
        <f t="shared" si="51"/>
        <v>0</v>
      </c>
    </row>
    <row r="151" spans="1:16" x14ac:dyDescent="0.25">
      <c r="A151" s="25"/>
      <c r="B151" s="28"/>
      <c r="C151" s="45"/>
      <c r="D151" s="28"/>
      <c r="E151" s="4" t="s">
        <v>25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1:16" ht="24" x14ac:dyDescent="0.25">
      <c r="A152" s="25"/>
      <c r="B152" s="28"/>
      <c r="C152" s="45"/>
      <c r="D152" s="28"/>
      <c r="E152" s="4" t="s">
        <v>26</v>
      </c>
      <c r="F152" s="16">
        <v>0</v>
      </c>
      <c r="G152" s="16">
        <v>0</v>
      </c>
      <c r="H152" s="16">
        <v>0</v>
      </c>
      <c r="I152" s="16">
        <v>650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</row>
    <row r="153" spans="1:16" ht="24" x14ac:dyDescent="0.25">
      <c r="A153" s="25"/>
      <c r="B153" s="28"/>
      <c r="C153" s="45"/>
      <c r="D153" s="28"/>
      <c r="E153" s="4" t="s">
        <v>27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1:16" ht="24" x14ac:dyDescent="0.25">
      <c r="A154" s="25"/>
      <c r="B154" s="28"/>
      <c r="C154" s="45"/>
      <c r="D154" s="28"/>
      <c r="E154" s="4" t="s">
        <v>29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</row>
    <row r="155" spans="1:16" ht="24" x14ac:dyDescent="0.25">
      <c r="A155" s="26"/>
      <c r="B155" s="29"/>
      <c r="C155" s="46"/>
      <c r="D155" s="29"/>
      <c r="E155" s="4" t="s">
        <v>28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1:16" ht="21.75" customHeight="1" x14ac:dyDescent="0.25">
      <c r="A156" s="137" t="s">
        <v>84</v>
      </c>
      <c r="B156" s="47" t="s">
        <v>85</v>
      </c>
      <c r="C156" s="44" t="s">
        <v>73</v>
      </c>
      <c r="D156" s="27" t="s">
        <v>77</v>
      </c>
      <c r="E156" s="4" t="s">
        <v>24</v>
      </c>
      <c r="F156" s="16">
        <f>SUM(F157+F158+F159+F160+F161)</f>
        <v>0</v>
      </c>
      <c r="G156" s="16">
        <f t="shared" ref="G156:P156" si="52">SUM(G157+G158+G159+G160+G161)</f>
        <v>0</v>
      </c>
      <c r="H156" s="16">
        <f t="shared" si="52"/>
        <v>831.4</v>
      </c>
      <c r="I156" s="16">
        <f t="shared" si="52"/>
        <v>0</v>
      </c>
      <c r="J156" s="16">
        <f t="shared" si="52"/>
        <v>0</v>
      </c>
      <c r="K156" s="16">
        <f t="shared" si="52"/>
        <v>0</v>
      </c>
      <c r="L156" s="16">
        <f t="shared" si="52"/>
        <v>0</v>
      </c>
      <c r="M156" s="16">
        <f t="shared" si="52"/>
        <v>0</v>
      </c>
      <c r="N156" s="16">
        <f t="shared" si="52"/>
        <v>0</v>
      </c>
      <c r="O156" s="16">
        <f t="shared" si="52"/>
        <v>0</v>
      </c>
      <c r="P156" s="16">
        <f t="shared" si="52"/>
        <v>0</v>
      </c>
    </row>
    <row r="157" spans="1:16" x14ac:dyDescent="0.25">
      <c r="A157" s="138"/>
      <c r="B157" s="48"/>
      <c r="C157" s="45"/>
      <c r="D157" s="28"/>
      <c r="E157" s="4" t="s">
        <v>25</v>
      </c>
      <c r="F157" s="16">
        <v>0</v>
      </c>
      <c r="G157" s="16">
        <v>0</v>
      </c>
      <c r="H157" s="23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</row>
    <row r="158" spans="1:16" ht="24" x14ac:dyDescent="0.25">
      <c r="A158" s="138"/>
      <c r="B158" s="48"/>
      <c r="C158" s="45"/>
      <c r="D158" s="28"/>
      <c r="E158" s="4" t="s">
        <v>26</v>
      </c>
      <c r="F158" s="16">
        <v>0</v>
      </c>
      <c r="G158" s="16">
        <v>0</v>
      </c>
      <c r="H158" s="23">
        <v>823.1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</row>
    <row r="159" spans="1:16" ht="24" x14ac:dyDescent="0.25">
      <c r="A159" s="138"/>
      <c r="B159" s="48"/>
      <c r="C159" s="45"/>
      <c r="D159" s="28"/>
      <c r="E159" s="4" t="s">
        <v>27</v>
      </c>
      <c r="F159" s="16">
        <v>0</v>
      </c>
      <c r="G159" s="16">
        <v>0</v>
      </c>
      <c r="H159" s="23">
        <v>8.3000000000000007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</row>
    <row r="160" spans="1:16" ht="24" x14ac:dyDescent="0.25">
      <c r="A160" s="138"/>
      <c r="B160" s="48"/>
      <c r="C160" s="45"/>
      <c r="D160" s="28"/>
      <c r="E160" s="4" t="s">
        <v>29</v>
      </c>
      <c r="F160" s="16">
        <v>0</v>
      </c>
      <c r="G160" s="16">
        <v>0</v>
      </c>
      <c r="H160" s="23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</row>
    <row r="161" spans="1:16" ht="24" x14ac:dyDescent="0.25">
      <c r="A161" s="139"/>
      <c r="B161" s="49"/>
      <c r="C161" s="46"/>
      <c r="D161" s="29"/>
      <c r="E161" s="4" t="s">
        <v>28</v>
      </c>
      <c r="F161" s="16">
        <v>0</v>
      </c>
      <c r="G161" s="16">
        <v>0</v>
      </c>
      <c r="H161" s="23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1:16" x14ac:dyDescent="0.25">
      <c r="A162" s="53" t="s">
        <v>41</v>
      </c>
      <c r="B162" s="54"/>
      <c r="C162" s="54"/>
      <c r="D162" s="55"/>
      <c r="E162" s="5" t="s">
        <v>24</v>
      </c>
      <c r="F162" s="6">
        <f>SUM(F163+F164+F165+F166+F167)</f>
        <v>150</v>
      </c>
      <c r="G162" s="6">
        <f t="shared" ref="G162:P162" si="53">SUM(G163+G164+G165+G166+G167)</f>
        <v>150</v>
      </c>
      <c r="H162" s="6">
        <f t="shared" si="53"/>
        <v>981.4</v>
      </c>
      <c r="I162" s="6">
        <f t="shared" si="53"/>
        <v>1000</v>
      </c>
      <c r="J162" s="6">
        <f t="shared" si="53"/>
        <v>350</v>
      </c>
      <c r="K162" s="6">
        <f t="shared" si="53"/>
        <v>350</v>
      </c>
      <c r="L162" s="6">
        <f t="shared" si="53"/>
        <v>0</v>
      </c>
      <c r="M162" s="6">
        <f t="shared" si="53"/>
        <v>0</v>
      </c>
      <c r="N162" s="6">
        <f t="shared" si="53"/>
        <v>0</v>
      </c>
      <c r="O162" s="6">
        <f t="shared" si="53"/>
        <v>0</v>
      </c>
      <c r="P162" s="6">
        <f t="shared" si="53"/>
        <v>0</v>
      </c>
    </row>
    <row r="163" spans="1:16" ht="24" x14ac:dyDescent="0.25">
      <c r="A163" s="56"/>
      <c r="B163" s="57"/>
      <c r="C163" s="57"/>
      <c r="D163" s="58"/>
      <c r="E163" s="5" t="s">
        <v>25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</row>
    <row r="164" spans="1:16" ht="24" x14ac:dyDescent="0.25">
      <c r="A164" s="56"/>
      <c r="B164" s="57"/>
      <c r="C164" s="57"/>
      <c r="D164" s="58"/>
      <c r="E164" s="5" t="s">
        <v>26</v>
      </c>
      <c r="F164" s="6">
        <f>SUM(F134+F140+F146+F152+F158)</f>
        <v>0</v>
      </c>
      <c r="G164" s="6">
        <f t="shared" ref="G164:H164" si="54">SUM(G134+G140+G146+G152+G158)</f>
        <v>0</v>
      </c>
      <c r="H164" s="6">
        <f t="shared" si="54"/>
        <v>823.1</v>
      </c>
      <c r="I164" s="6">
        <f>SUM(I134+I140+I146+I152+I158)</f>
        <v>650</v>
      </c>
      <c r="J164" s="6">
        <f t="shared" ref="J164:P164" si="55">SUM(J134+J140+J146+J152+J158)</f>
        <v>0</v>
      </c>
      <c r="K164" s="6">
        <f t="shared" si="55"/>
        <v>0</v>
      </c>
      <c r="L164" s="6">
        <f t="shared" si="55"/>
        <v>0</v>
      </c>
      <c r="M164" s="6">
        <f t="shared" si="55"/>
        <v>0</v>
      </c>
      <c r="N164" s="6">
        <f t="shared" si="55"/>
        <v>0</v>
      </c>
      <c r="O164" s="6">
        <f t="shared" si="55"/>
        <v>0</v>
      </c>
      <c r="P164" s="6">
        <f t="shared" si="55"/>
        <v>0</v>
      </c>
    </row>
    <row r="165" spans="1:16" ht="24" x14ac:dyDescent="0.25">
      <c r="A165" s="56"/>
      <c r="B165" s="57"/>
      <c r="C165" s="57"/>
      <c r="D165" s="58"/>
      <c r="E165" s="5" t="s">
        <v>27</v>
      </c>
      <c r="F165" s="6">
        <f>SUM(F135+F147+F141+F153+F159)</f>
        <v>100</v>
      </c>
      <c r="G165" s="6">
        <f>SUM(G135+G141+G147+G153+G159)</f>
        <v>100</v>
      </c>
      <c r="H165" s="6">
        <f t="shared" ref="H165:M165" si="56">SUM(H135+H141+H147+H153+H159)</f>
        <v>108.3</v>
      </c>
      <c r="I165" s="6">
        <f t="shared" si="56"/>
        <v>300</v>
      </c>
      <c r="J165" s="6">
        <f t="shared" si="56"/>
        <v>300</v>
      </c>
      <c r="K165" s="6">
        <f t="shared" si="56"/>
        <v>300</v>
      </c>
      <c r="L165" s="6">
        <f t="shared" si="56"/>
        <v>0</v>
      </c>
      <c r="M165" s="6">
        <f t="shared" si="56"/>
        <v>0</v>
      </c>
      <c r="N165" s="6">
        <v>0</v>
      </c>
      <c r="O165" s="6">
        <v>0</v>
      </c>
      <c r="P165" s="6">
        <v>0</v>
      </c>
    </row>
    <row r="166" spans="1:16" ht="36" x14ac:dyDescent="0.25">
      <c r="A166" s="56"/>
      <c r="B166" s="57"/>
      <c r="C166" s="57"/>
      <c r="D166" s="58"/>
      <c r="E166" s="5" t="s">
        <v>29</v>
      </c>
      <c r="F166" s="6">
        <f>SUM(F136+F148+F142+F154+F160)</f>
        <v>0</v>
      </c>
      <c r="G166" s="6">
        <f>SUM(G136+G142+G148+G154+G160)</f>
        <v>0</v>
      </c>
      <c r="H166" s="6">
        <f t="shared" ref="H166:P166" si="57">SUM(H136+H142+H148+H154+H160)</f>
        <v>0</v>
      </c>
      <c r="I166" s="6">
        <f t="shared" si="57"/>
        <v>0</v>
      </c>
      <c r="J166" s="6">
        <f t="shared" si="57"/>
        <v>0</v>
      </c>
      <c r="K166" s="6">
        <f t="shared" si="57"/>
        <v>0</v>
      </c>
      <c r="L166" s="6">
        <f t="shared" si="57"/>
        <v>0</v>
      </c>
      <c r="M166" s="6">
        <f t="shared" si="57"/>
        <v>0</v>
      </c>
      <c r="N166" s="6">
        <f t="shared" si="57"/>
        <v>0</v>
      </c>
      <c r="O166" s="6">
        <f t="shared" si="57"/>
        <v>0</v>
      </c>
      <c r="P166" s="6">
        <f t="shared" si="57"/>
        <v>0</v>
      </c>
    </row>
    <row r="167" spans="1:16" ht="24" x14ac:dyDescent="0.25">
      <c r="A167" s="59"/>
      <c r="B167" s="60"/>
      <c r="C167" s="60"/>
      <c r="D167" s="61"/>
      <c r="E167" s="5" t="s">
        <v>28</v>
      </c>
      <c r="F167" s="14">
        <f>SUM(F143+F137+F149+F155+F161)</f>
        <v>50</v>
      </c>
      <c r="G167" s="14">
        <f>SUM(G137+G143+G149+G155+G161)</f>
        <v>50</v>
      </c>
      <c r="H167" s="14">
        <f>SUM(H137+H143+H149+H155+H161)</f>
        <v>50</v>
      </c>
      <c r="I167" s="14">
        <f>SUM(I137+I143+I149+I155+I161)</f>
        <v>50</v>
      </c>
      <c r="J167" s="14">
        <f>SUM(J137+J143+J149+J155+J161)</f>
        <v>50</v>
      </c>
      <c r="K167" s="14">
        <f>SUM(K137+K143+K149+K155+K161)</f>
        <v>50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</row>
    <row r="168" spans="1:16" x14ac:dyDescent="0.25">
      <c r="A168" s="62" t="s">
        <v>86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4"/>
    </row>
    <row r="169" spans="1:16" ht="21.75" customHeight="1" x14ac:dyDescent="0.25">
      <c r="A169" s="24" t="s">
        <v>87</v>
      </c>
      <c r="B169" s="27" t="s">
        <v>88</v>
      </c>
      <c r="C169" s="27" t="s">
        <v>66</v>
      </c>
      <c r="D169" s="27" t="s">
        <v>56</v>
      </c>
      <c r="E169" s="4" t="s">
        <v>24</v>
      </c>
      <c r="F169" s="16">
        <f>SUM(F170+F171+F172+F173+F174)</f>
        <v>100</v>
      </c>
      <c r="G169" s="16">
        <f t="shared" ref="G169:P169" si="58">SUM(G170+G171+G172+G173+G174)</f>
        <v>100</v>
      </c>
      <c r="H169" s="16">
        <f t="shared" si="58"/>
        <v>100</v>
      </c>
      <c r="I169" s="16">
        <f t="shared" si="58"/>
        <v>100</v>
      </c>
      <c r="J169" s="16">
        <f t="shared" si="58"/>
        <v>100</v>
      </c>
      <c r="K169" s="16">
        <f t="shared" si="58"/>
        <v>100</v>
      </c>
      <c r="L169" s="16">
        <f t="shared" si="58"/>
        <v>100</v>
      </c>
      <c r="M169" s="16">
        <f t="shared" si="58"/>
        <v>100</v>
      </c>
      <c r="N169" s="16">
        <f t="shared" si="58"/>
        <v>100</v>
      </c>
      <c r="O169" s="16">
        <f t="shared" si="58"/>
        <v>100</v>
      </c>
      <c r="P169" s="16">
        <f t="shared" si="58"/>
        <v>100</v>
      </c>
    </row>
    <row r="170" spans="1:16" x14ac:dyDescent="0.25">
      <c r="A170" s="25"/>
      <c r="B170" s="28"/>
      <c r="C170" s="28"/>
      <c r="D170" s="28"/>
      <c r="E170" s="4" t="s">
        <v>25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1:16" ht="24" x14ac:dyDescent="0.25">
      <c r="A171" s="25"/>
      <c r="B171" s="28"/>
      <c r="C171" s="28"/>
      <c r="D171" s="28"/>
      <c r="E171" s="4" t="s">
        <v>26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1:16" ht="24" x14ac:dyDescent="0.25">
      <c r="A172" s="25"/>
      <c r="B172" s="28"/>
      <c r="C172" s="28"/>
      <c r="D172" s="28"/>
      <c r="E172" s="4" t="s">
        <v>27</v>
      </c>
      <c r="F172" s="16">
        <v>100</v>
      </c>
      <c r="G172" s="16">
        <v>100</v>
      </c>
      <c r="H172" s="16">
        <v>100</v>
      </c>
      <c r="I172" s="16">
        <v>100</v>
      </c>
      <c r="J172" s="16">
        <v>100</v>
      </c>
      <c r="K172" s="16">
        <v>100</v>
      </c>
      <c r="L172" s="16">
        <v>100</v>
      </c>
      <c r="M172" s="16">
        <v>100</v>
      </c>
      <c r="N172" s="16">
        <v>100</v>
      </c>
      <c r="O172" s="16">
        <v>100</v>
      </c>
      <c r="P172" s="16">
        <v>100</v>
      </c>
    </row>
    <row r="173" spans="1:16" ht="24" x14ac:dyDescent="0.25">
      <c r="A173" s="25"/>
      <c r="B173" s="28"/>
      <c r="C173" s="28"/>
      <c r="D173" s="28"/>
      <c r="E173" s="4" t="s">
        <v>29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</row>
    <row r="174" spans="1:16" ht="24" x14ac:dyDescent="0.25">
      <c r="A174" s="26"/>
      <c r="B174" s="29"/>
      <c r="C174" s="29"/>
      <c r="D174" s="29"/>
      <c r="E174" s="4" t="s">
        <v>28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</row>
    <row r="175" spans="1:16" x14ac:dyDescent="0.25">
      <c r="A175" s="53" t="s">
        <v>41</v>
      </c>
      <c r="B175" s="54"/>
      <c r="C175" s="54"/>
      <c r="D175" s="55"/>
      <c r="E175" s="5" t="s">
        <v>24</v>
      </c>
      <c r="F175" s="6">
        <f>SUM(F176+F177+F178+F179+F180)</f>
        <v>100</v>
      </c>
      <c r="G175" s="6">
        <f t="shared" ref="G175" si="59">SUM(G176+G177+G178+G179+G180)</f>
        <v>100</v>
      </c>
      <c r="H175" s="6">
        <f t="shared" ref="H175" si="60">SUM(H176+H177+H178+H179+H180)</f>
        <v>100</v>
      </c>
      <c r="I175" s="6">
        <f t="shared" ref="I175" si="61">SUM(I176+I177+I178+I179+I180)</f>
        <v>100</v>
      </c>
      <c r="J175" s="6">
        <f t="shared" ref="J175" si="62">SUM(J176+J177+J178+J179+J180)</f>
        <v>100</v>
      </c>
      <c r="K175" s="6">
        <f t="shared" ref="K175" si="63">SUM(K176+K177+K178+K179+K180)</f>
        <v>100</v>
      </c>
      <c r="L175" s="6">
        <f t="shared" ref="L175" si="64">SUM(L176+L177+L178+L179+L180)</f>
        <v>100</v>
      </c>
      <c r="M175" s="6">
        <f t="shared" ref="M175" si="65">SUM(M176+M177+M178+M179+M180)</f>
        <v>100</v>
      </c>
      <c r="N175" s="6">
        <f t="shared" ref="N175" si="66">SUM(N176+N177+N178+N179+N180)</f>
        <v>100</v>
      </c>
      <c r="O175" s="6">
        <f t="shared" ref="O175" si="67">SUM(O176+O177+O178+O179+O180)</f>
        <v>100</v>
      </c>
      <c r="P175" s="6">
        <f t="shared" ref="P175" si="68">SUM(P176+P177+P178+P179+P180)</f>
        <v>100</v>
      </c>
    </row>
    <row r="176" spans="1:16" ht="24" x14ac:dyDescent="0.25">
      <c r="A176" s="56"/>
      <c r="B176" s="57"/>
      <c r="C176" s="57"/>
      <c r="D176" s="58"/>
      <c r="E176" s="5" t="s">
        <v>25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1:16" ht="24" x14ac:dyDescent="0.25">
      <c r="A177" s="56"/>
      <c r="B177" s="57"/>
      <c r="C177" s="57"/>
      <c r="D177" s="58"/>
      <c r="E177" s="5" t="s">
        <v>26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</row>
    <row r="178" spans="1:16" ht="24" x14ac:dyDescent="0.25">
      <c r="A178" s="56"/>
      <c r="B178" s="57"/>
      <c r="C178" s="57"/>
      <c r="D178" s="58"/>
      <c r="E178" s="5" t="s">
        <v>27</v>
      </c>
      <c r="F178" s="6">
        <v>100</v>
      </c>
      <c r="G178" s="6">
        <v>100</v>
      </c>
      <c r="H178" s="6">
        <v>100</v>
      </c>
      <c r="I178" s="6">
        <v>100</v>
      </c>
      <c r="J178" s="6">
        <v>100</v>
      </c>
      <c r="K178" s="6">
        <v>100</v>
      </c>
      <c r="L178" s="6">
        <v>100</v>
      </c>
      <c r="M178" s="6">
        <v>100</v>
      </c>
      <c r="N178" s="6">
        <v>100</v>
      </c>
      <c r="O178" s="6">
        <v>100</v>
      </c>
      <c r="P178" s="6">
        <v>100</v>
      </c>
    </row>
    <row r="179" spans="1:16" ht="36" x14ac:dyDescent="0.25">
      <c r="A179" s="56"/>
      <c r="B179" s="57"/>
      <c r="C179" s="57"/>
      <c r="D179" s="58"/>
      <c r="E179" s="5" t="s">
        <v>29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</row>
    <row r="180" spans="1:16" ht="24" x14ac:dyDescent="0.25">
      <c r="A180" s="59"/>
      <c r="B180" s="60"/>
      <c r="C180" s="60"/>
      <c r="D180" s="61"/>
      <c r="E180" s="5" t="s">
        <v>28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</row>
    <row r="181" spans="1:16" x14ac:dyDescent="0.25">
      <c r="A181" s="62" t="s">
        <v>89</v>
      </c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4"/>
    </row>
    <row r="182" spans="1:16" ht="23.25" customHeight="1" x14ac:dyDescent="0.25">
      <c r="A182" s="24" t="s">
        <v>90</v>
      </c>
      <c r="B182" s="44" t="s">
        <v>91</v>
      </c>
      <c r="C182" s="27" t="s">
        <v>66</v>
      </c>
      <c r="D182" s="27" t="s">
        <v>94</v>
      </c>
      <c r="E182" s="4" t="s">
        <v>24</v>
      </c>
      <c r="F182" s="16">
        <f>SUM(F183+F184+F185+F186+F187)</f>
        <v>10</v>
      </c>
      <c r="G182" s="16">
        <f t="shared" ref="G182:P182" si="69">SUM(G183+G184+G185+G186+G187)</f>
        <v>10</v>
      </c>
      <c r="H182" s="16">
        <f t="shared" si="69"/>
        <v>10</v>
      </c>
      <c r="I182" s="16">
        <f t="shared" si="69"/>
        <v>10</v>
      </c>
      <c r="J182" s="16">
        <f t="shared" si="69"/>
        <v>10</v>
      </c>
      <c r="K182" s="16">
        <f t="shared" si="69"/>
        <v>10</v>
      </c>
      <c r="L182" s="16">
        <f t="shared" si="69"/>
        <v>10</v>
      </c>
      <c r="M182" s="16">
        <f t="shared" si="69"/>
        <v>10</v>
      </c>
      <c r="N182" s="16">
        <f t="shared" si="69"/>
        <v>10</v>
      </c>
      <c r="O182" s="16">
        <f t="shared" si="69"/>
        <v>10</v>
      </c>
      <c r="P182" s="16">
        <f t="shared" si="69"/>
        <v>10</v>
      </c>
    </row>
    <row r="183" spans="1:16" x14ac:dyDescent="0.25">
      <c r="A183" s="25"/>
      <c r="B183" s="45"/>
      <c r="C183" s="28"/>
      <c r="D183" s="28"/>
      <c r="E183" s="4" t="s">
        <v>25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</row>
    <row r="184" spans="1:16" ht="24" x14ac:dyDescent="0.25">
      <c r="A184" s="25"/>
      <c r="B184" s="45"/>
      <c r="C184" s="28"/>
      <c r="D184" s="28"/>
      <c r="E184" s="4" t="s">
        <v>26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</row>
    <row r="185" spans="1:16" ht="24" x14ac:dyDescent="0.25">
      <c r="A185" s="25"/>
      <c r="B185" s="45"/>
      <c r="C185" s="28"/>
      <c r="D185" s="28"/>
      <c r="E185" s="4" t="s">
        <v>27</v>
      </c>
      <c r="F185" s="16">
        <v>10</v>
      </c>
      <c r="G185" s="16">
        <v>10</v>
      </c>
      <c r="H185" s="16">
        <v>10</v>
      </c>
      <c r="I185" s="16">
        <v>10</v>
      </c>
      <c r="J185" s="16">
        <v>10</v>
      </c>
      <c r="K185" s="16">
        <v>10</v>
      </c>
      <c r="L185" s="16">
        <v>10</v>
      </c>
      <c r="M185" s="16">
        <v>10</v>
      </c>
      <c r="N185" s="16">
        <v>10</v>
      </c>
      <c r="O185" s="16">
        <v>10</v>
      </c>
      <c r="P185" s="16">
        <v>10</v>
      </c>
    </row>
    <row r="186" spans="1:16" ht="24" x14ac:dyDescent="0.25">
      <c r="A186" s="25"/>
      <c r="B186" s="45"/>
      <c r="C186" s="28"/>
      <c r="D186" s="28"/>
      <c r="E186" s="4" t="s">
        <v>29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1:16" ht="24" x14ac:dyDescent="0.25">
      <c r="A187" s="26"/>
      <c r="B187" s="46"/>
      <c r="C187" s="29"/>
      <c r="D187" s="29"/>
      <c r="E187" s="4" t="s">
        <v>28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</row>
    <row r="188" spans="1:16" x14ac:dyDescent="0.25">
      <c r="A188" s="24" t="s">
        <v>92</v>
      </c>
      <c r="B188" s="44" t="s">
        <v>93</v>
      </c>
      <c r="C188" s="44" t="s">
        <v>66</v>
      </c>
      <c r="D188" s="27" t="s">
        <v>56</v>
      </c>
      <c r="E188" s="4" t="s">
        <v>24</v>
      </c>
      <c r="F188" s="16">
        <f>SUM(F189+F190+F191+F192+F193)</f>
        <v>50</v>
      </c>
      <c r="G188" s="16">
        <f t="shared" ref="G188:P188" si="70">SUM(G189+G190+G191+G192+G193)</f>
        <v>50</v>
      </c>
      <c r="H188" s="16">
        <f t="shared" si="70"/>
        <v>50</v>
      </c>
      <c r="I188" s="16">
        <f t="shared" si="70"/>
        <v>50</v>
      </c>
      <c r="J188" s="16">
        <f t="shared" si="70"/>
        <v>50</v>
      </c>
      <c r="K188" s="16">
        <f t="shared" si="70"/>
        <v>50</v>
      </c>
      <c r="L188" s="16">
        <f t="shared" si="70"/>
        <v>50</v>
      </c>
      <c r="M188" s="16">
        <f t="shared" si="70"/>
        <v>50</v>
      </c>
      <c r="N188" s="16">
        <f t="shared" si="70"/>
        <v>50</v>
      </c>
      <c r="O188" s="16">
        <f t="shared" si="70"/>
        <v>50</v>
      </c>
      <c r="P188" s="16">
        <f t="shared" si="70"/>
        <v>50</v>
      </c>
    </row>
    <row r="189" spans="1:16" x14ac:dyDescent="0.25">
      <c r="A189" s="25"/>
      <c r="B189" s="45"/>
      <c r="C189" s="45"/>
      <c r="D189" s="28"/>
      <c r="E189" s="4" t="s">
        <v>25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</row>
    <row r="190" spans="1:16" ht="24" x14ac:dyDescent="0.25">
      <c r="A190" s="25"/>
      <c r="B190" s="45"/>
      <c r="C190" s="45"/>
      <c r="D190" s="28"/>
      <c r="E190" s="4" t="s">
        <v>26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1:16" ht="24" x14ac:dyDescent="0.25">
      <c r="A191" s="25"/>
      <c r="B191" s="45"/>
      <c r="C191" s="45"/>
      <c r="D191" s="28"/>
      <c r="E191" s="4" t="s">
        <v>27</v>
      </c>
      <c r="F191" s="16">
        <v>50</v>
      </c>
      <c r="G191" s="16">
        <v>50</v>
      </c>
      <c r="H191" s="16">
        <v>50</v>
      </c>
      <c r="I191" s="16">
        <v>50</v>
      </c>
      <c r="J191" s="16">
        <v>50</v>
      </c>
      <c r="K191" s="16">
        <v>50</v>
      </c>
      <c r="L191" s="16">
        <v>50</v>
      </c>
      <c r="M191" s="16">
        <v>50</v>
      </c>
      <c r="N191" s="16">
        <v>50</v>
      </c>
      <c r="O191" s="16">
        <v>50</v>
      </c>
      <c r="P191" s="16">
        <v>50</v>
      </c>
    </row>
    <row r="192" spans="1:16" ht="24" x14ac:dyDescent="0.25">
      <c r="A192" s="25"/>
      <c r="B192" s="45"/>
      <c r="C192" s="45"/>
      <c r="D192" s="28"/>
      <c r="E192" s="4" t="s">
        <v>29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</row>
    <row r="193" spans="1:16" ht="24" x14ac:dyDescent="0.25">
      <c r="A193" s="26"/>
      <c r="B193" s="46"/>
      <c r="C193" s="46"/>
      <c r="D193" s="29"/>
      <c r="E193" s="4" t="s">
        <v>28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</row>
    <row r="194" spans="1:16" ht="18" customHeight="1" x14ac:dyDescent="0.25">
      <c r="A194" s="24" t="s">
        <v>95</v>
      </c>
      <c r="B194" s="74" t="s">
        <v>96</v>
      </c>
      <c r="C194" s="27" t="s">
        <v>66</v>
      </c>
      <c r="D194" s="27" t="s">
        <v>56</v>
      </c>
      <c r="E194" s="4" t="s">
        <v>24</v>
      </c>
      <c r="F194" s="20">
        <f>SUM(F195+F196+F197+F198+F199)</f>
        <v>15</v>
      </c>
      <c r="G194" s="20">
        <f t="shared" ref="G194:P194" si="71">SUM(G195+G196+G197+G198+G199)</f>
        <v>15</v>
      </c>
      <c r="H194" s="20">
        <f t="shared" si="71"/>
        <v>15</v>
      </c>
      <c r="I194" s="20">
        <f t="shared" si="71"/>
        <v>15</v>
      </c>
      <c r="J194" s="20">
        <f t="shared" si="71"/>
        <v>15</v>
      </c>
      <c r="K194" s="20">
        <f t="shared" si="71"/>
        <v>15</v>
      </c>
      <c r="L194" s="20">
        <f t="shared" si="71"/>
        <v>15</v>
      </c>
      <c r="M194" s="20">
        <f t="shared" si="71"/>
        <v>15</v>
      </c>
      <c r="N194" s="20">
        <f t="shared" si="71"/>
        <v>15</v>
      </c>
      <c r="O194" s="20">
        <f t="shared" si="71"/>
        <v>15</v>
      </c>
      <c r="P194" s="20">
        <f t="shared" si="71"/>
        <v>15</v>
      </c>
    </row>
    <row r="195" spans="1:16" x14ac:dyDescent="0.25">
      <c r="A195" s="25"/>
      <c r="B195" s="75"/>
      <c r="C195" s="28"/>
      <c r="D195" s="28"/>
      <c r="E195" s="4" t="s">
        <v>25</v>
      </c>
      <c r="F195" s="20">
        <v>0</v>
      </c>
      <c r="G195" s="20">
        <v>0</v>
      </c>
      <c r="H195" s="20">
        <v>0</v>
      </c>
      <c r="I195" s="20"/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</row>
    <row r="196" spans="1:16" ht="24" x14ac:dyDescent="0.25">
      <c r="A196" s="25"/>
      <c r="B196" s="75"/>
      <c r="C196" s="28"/>
      <c r="D196" s="28"/>
      <c r="E196" s="4" t="s">
        <v>26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1:16" ht="24" x14ac:dyDescent="0.25">
      <c r="A197" s="25"/>
      <c r="B197" s="75"/>
      <c r="C197" s="28"/>
      <c r="D197" s="28"/>
      <c r="E197" s="4" t="s">
        <v>27</v>
      </c>
      <c r="F197" s="20">
        <v>15</v>
      </c>
      <c r="G197" s="20">
        <v>15</v>
      </c>
      <c r="H197" s="20">
        <v>15</v>
      </c>
      <c r="I197" s="20">
        <v>15</v>
      </c>
      <c r="J197" s="20">
        <v>15</v>
      </c>
      <c r="K197" s="20">
        <v>15</v>
      </c>
      <c r="L197" s="20">
        <v>15</v>
      </c>
      <c r="M197" s="20">
        <v>15</v>
      </c>
      <c r="N197" s="20">
        <v>15</v>
      </c>
      <c r="O197" s="20">
        <v>15</v>
      </c>
      <c r="P197" s="20">
        <v>15</v>
      </c>
    </row>
    <row r="198" spans="1:16" ht="24" x14ac:dyDescent="0.25">
      <c r="A198" s="25"/>
      <c r="B198" s="75"/>
      <c r="C198" s="28"/>
      <c r="D198" s="28"/>
      <c r="E198" s="4" t="s">
        <v>29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</row>
    <row r="199" spans="1:16" ht="24" x14ac:dyDescent="0.25">
      <c r="A199" s="26"/>
      <c r="B199" s="76"/>
      <c r="C199" s="29"/>
      <c r="D199" s="29"/>
      <c r="E199" s="4" t="s">
        <v>28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</row>
    <row r="200" spans="1:16" ht="45" customHeight="1" x14ac:dyDescent="0.25">
      <c r="A200" s="65" t="s">
        <v>97</v>
      </c>
      <c r="B200" s="68" t="s">
        <v>98</v>
      </c>
      <c r="C200" s="71" t="s">
        <v>66</v>
      </c>
      <c r="D200" s="27" t="s">
        <v>56</v>
      </c>
      <c r="E200" s="4" t="s">
        <v>24</v>
      </c>
      <c r="F200" s="16">
        <f>SUM(F201+F202+F203+F204+F205)</f>
        <v>55</v>
      </c>
      <c r="G200" s="16">
        <f t="shared" ref="G200:P200" si="72">SUM(G201+G202+G203+G204+G205)</f>
        <v>55</v>
      </c>
      <c r="H200" s="16">
        <f t="shared" si="72"/>
        <v>55</v>
      </c>
      <c r="I200" s="16">
        <f t="shared" si="72"/>
        <v>55</v>
      </c>
      <c r="J200" s="16">
        <f t="shared" si="72"/>
        <v>55</v>
      </c>
      <c r="K200" s="16">
        <f t="shared" si="72"/>
        <v>55</v>
      </c>
      <c r="L200" s="16">
        <f t="shared" si="72"/>
        <v>55</v>
      </c>
      <c r="M200" s="16">
        <f t="shared" si="72"/>
        <v>55</v>
      </c>
      <c r="N200" s="16">
        <f t="shared" si="72"/>
        <v>55</v>
      </c>
      <c r="O200" s="16">
        <f t="shared" si="72"/>
        <v>55</v>
      </c>
      <c r="P200" s="16">
        <f t="shared" si="72"/>
        <v>55</v>
      </c>
    </row>
    <row r="201" spans="1:16" x14ac:dyDescent="0.25">
      <c r="A201" s="66"/>
      <c r="B201" s="69"/>
      <c r="C201" s="72"/>
      <c r="D201" s="28"/>
      <c r="E201" s="4" t="s">
        <v>25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1:16" ht="24" x14ac:dyDescent="0.25">
      <c r="A202" s="66"/>
      <c r="B202" s="69"/>
      <c r="C202" s="72"/>
      <c r="D202" s="28"/>
      <c r="E202" s="4" t="s">
        <v>26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</row>
    <row r="203" spans="1:16" ht="24" x14ac:dyDescent="0.25">
      <c r="A203" s="66"/>
      <c r="B203" s="69"/>
      <c r="C203" s="72"/>
      <c r="D203" s="28"/>
      <c r="E203" s="4" t="s">
        <v>27</v>
      </c>
      <c r="F203" s="16">
        <v>55</v>
      </c>
      <c r="G203" s="16">
        <v>55</v>
      </c>
      <c r="H203" s="16">
        <v>55</v>
      </c>
      <c r="I203" s="16">
        <v>55</v>
      </c>
      <c r="J203" s="16">
        <v>55</v>
      </c>
      <c r="K203" s="16">
        <v>55</v>
      </c>
      <c r="L203" s="16">
        <v>55</v>
      </c>
      <c r="M203" s="16">
        <v>55</v>
      </c>
      <c r="N203" s="16">
        <v>55</v>
      </c>
      <c r="O203" s="16">
        <v>55</v>
      </c>
      <c r="P203" s="16">
        <v>55</v>
      </c>
    </row>
    <row r="204" spans="1:16" ht="24" x14ac:dyDescent="0.25">
      <c r="A204" s="66"/>
      <c r="B204" s="69"/>
      <c r="C204" s="72"/>
      <c r="D204" s="28"/>
      <c r="E204" s="4" t="s">
        <v>29</v>
      </c>
      <c r="F204" s="16">
        <v>0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</row>
    <row r="205" spans="1:16" ht="24" x14ac:dyDescent="0.25">
      <c r="A205" s="67"/>
      <c r="B205" s="70"/>
      <c r="C205" s="73"/>
      <c r="D205" s="29"/>
      <c r="E205" s="4" t="s">
        <v>28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1:16" x14ac:dyDescent="0.25">
      <c r="A206" s="53" t="s">
        <v>41</v>
      </c>
      <c r="B206" s="54"/>
      <c r="C206" s="54"/>
      <c r="D206" s="55"/>
      <c r="E206" s="5" t="s">
        <v>24</v>
      </c>
      <c r="F206" s="6">
        <f>SUM(F182+F188+F200+F194)</f>
        <v>130</v>
      </c>
      <c r="G206" s="6">
        <f t="shared" ref="G206:P206" si="73">SUM(G182+G188+G200+G194)</f>
        <v>130</v>
      </c>
      <c r="H206" s="6">
        <f t="shared" si="73"/>
        <v>130</v>
      </c>
      <c r="I206" s="6">
        <f t="shared" si="73"/>
        <v>130</v>
      </c>
      <c r="J206" s="6">
        <f t="shared" si="73"/>
        <v>130</v>
      </c>
      <c r="K206" s="6">
        <f t="shared" si="73"/>
        <v>130</v>
      </c>
      <c r="L206" s="6">
        <f t="shared" si="73"/>
        <v>130</v>
      </c>
      <c r="M206" s="6">
        <f t="shared" si="73"/>
        <v>130</v>
      </c>
      <c r="N206" s="6">
        <f t="shared" si="73"/>
        <v>130</v>
      </c>
      <c r="O206" s="6">
        <f t="shared" si="73"/>
        <v>130</v>
      </c>
      <c r="P206" s="6">
        <f t="shared" si="73"/>
        <v>130</v>
      </c>
    </row>
    <row r="207" spans="1:16" ht="24" x14ac:dyDescent="0.25">
      <c r="A207" s="56"/>
      <c r="B207" s="57"/>
      <c r="C207" s="57"/>
      <c r="D207" s="58"/>
      <c r="E207" s="5" t="s">
        <v>25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</row>
    <row r="208" spans="1:16" ht="24" x14ac:dyDescent="0.25">
      <c r="A208" s="56"/>
      <c r="B208" s="57"/>
      <c r="C208" s="57"/>
      <c r="D208" s="58"/>
      <c r="E208" s="5" t="s">
        <v>26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</row>
    <row r="209" spans="1:16" ht="24" x14ac:dyDescent="0.25">
      <c r="A209" s="56"/>
      <c r="B209" s="57"/>
      <c r="C209" s="57"/>
      <c r="D209" s="58"/>
      <c r="E209" s="5" t="s">
        <v>27</v>
      </c>
      <c r="F209" s="6">
        <f>SUM(F185+F191+F197+F203)</f>
        <v>130</v>
      </c>
      <c r="G209" s="6">
        <f t="shared" ref="G209:P209" si="74">SUM(G185+G191+G197+G203)</f>
        <v>130</v>
      </c>
      <c r="H209" s="6">
        <f t="shared" si="74"/>
        <v>130</v>
      </c>
      <c r="I209" s="6">
        <f t="shared" si="74"/>
        <v>130</v>
      </c>
      <c r="J209" s="6">
        <f t="shared" si="74"/>
        <v>130</v>
      </c>
      <c r="K209" s="6">
        <f t="shared" si="74"/>
        <v>130</v>
      </c>
      <c r="L209" s="6">
        <f t="shared" si="74"/>
        <v>130</v>
      </c>
      <c r="M209" s="6">
        <f t="shared" si="74"/>
        <v>130</v>
      </c>
      <c r="N209" s="6">
        <f t="shared" si="74"/>
        <v>130</v>
      </c>
      <c r="O209" s="6">
        <f t="shared" si="74"/>
        <v>130</v>
      </c>
      <c r="P209" s="6">
        <f t="shared" si="74"/>
        <v>130</v>
      </c>
    </row>
    <row r="210" spans="1:16" ht="36" x14ac:dyDescent="0.25">
      <c r="A210" s="56"/>
      <c r="B210" s="57"/>
      <c r="C210" s="57"/>
      <c r="D210" s="58"/>
      <c r="E210" s="5" t="s">
        <v>29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1:16" ht="24" x14ac:dyDescent="0.25">
      <c r="A211" s="59"/>
      <c r="B211" s="60"/>
      <c r="C211" s="60"/>
      <c r="D211" s="61"/>
      <c r="E211" s="5" t="s">
        <v>28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1:16" x14ac:dyDescent="0.25">
      <c r="A212" s="62" t="s">
        <v>99</v>
      </c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4"/>
    </row>
    <row r="213" spans="1:16" ht="22.5" customHeight="1" x14ac:dyDescent="0.25">
      <c r="A213" s="24" t="s">
        <v>100</v>
      </c>
      <c r="B213" s="27" t="s">
        <v>101</v>
      </c>
      <c r="C213" s="27" t="s">
        <v>109</v>
      </c>
      <c r="D213" s="27" t="s">
        <v>103</v>
      </c>
      <c r="E213" s="4" t="s">
        <v>24</v>
      </c>
      <c r="F213" s="16">
        <f>SUM(F214+F215+F216+F217+F218)</f>
        <v>0</v>
      </c>
      <c r="G213" s="16">
        <f t="shared" ref="G213:P213" si="75">SUM(G214+G215+G216+G217+G218)</f>
        <v>0</v>
      </c>
      <c r="H213" s="16">
        <f t="shared" si="75"/>
        <v>0</v>
      </c>
      <c r="I213" s="16">
        <f t="shared" si="75"/>
        <v>0</v>
      </c>
      <c r="J213" s="16">
        <f t="shared" si="75"/>
        <v>40000</v>
      </c>
      <c r="K213" s="16">
        <f t="shared" si="75"/>
        <v>0</v>
      </c>
      <c r="L213" s="16">
        <f t="shared" si="75"/>
        <v>0</v>
      </c>
      <c r="M213" s="16">
        <f t="shared" si="75"/>
        <v>0</v>
      </c>
      <c r="N213" s="16">
        <f t="shared" si="75"/>
        <v>0</v>
      </c>
      <c r="O213" s="16">
        <f t="shared" si="75"/>
        <v>0</v>
      </c>
      <c r="P213" s="16">
        <f t="shared" si="75"/>
        <v>0</v>
      </c>
    </row>
    <row r="214" spans="1:16" x14ac:dyDescent="0.25">
      <c r="A214" s="25"/>
      <c r="B214" s="28"/>
      <c r="C214" s="28"/>
      <c r="D214" s="28"/>
      <c r="E214" s="4" t="s">
        <v>25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1:16" ht="24" x14ac:dyDescent="0.25">
      <c r="A215" s="25"/>
      <c r="B215" s="28"/>
      <c r="C215" s="28"/>
      <c r="D215" s="28"/>
      <c r="E215" s="4" t="s">
        <v>26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1:16" ht="24" x14ac:dyDescent="0.25">
      <c r="A216" s="25"/>
      <c r="B216" s="28"/>
      <c r="C216" s="28"/>
      <c r="D216" s="28"/>
      <c r="E216" s="4" t="s">
        <v>27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1:16" ht="24" x14ac:dyDescent="0.25">
      <c r="A217" s="25"/>
      <c r="B217" s="28"/>
      <c r="C217" s="28"/>
      <c r="D217" s="28"/>
      <c r="E217" s="4" t="s">
        <v>29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</row>
    <row r="218" spans="1:16" ht="24" x14ac:dyDescent="0.25">
      <c r="A218" s="26"/>
      <c r="B218" s="29"/>
      <c r="C218" s="29"/>
      <c r="D218" s="29"/>
      <c r="E218" s="4" t="s">
        <v>28</v>
      </c>
      <c r="F218" s="16">
        <v>0</v>
      </c>
      <c r="G218" s="16">
        <v>0</v>
      </c>
      <c r="H218" s="16">
        <v>0</v>
      </c>
      <c r="I218" s="16">
        <v>0</v>
      </c>
      <c r="J218" s="16">
        <v>40000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</row>
    <row r="219" spans="1:16" ht="23.25" customHeight="1" x14ac:dyDescent="0.25">
      <c r="A219" s="24" t="s">
        <v>104</v>
      </c>
      <c r="B219" s="27" t="s">
        <v>105</v>
      </c>
      <c r="C219" s="27" t="s">
        <v>109</v>
      </c>
      <c r="D219" s="27" t="s">
        <v>106</v>
      </c>
      <c r="E219" s="4" t="s">
        <v>24</v>
      </c>
      <c r="F219" s="16">
        <f>SUM(F220+F221+F222+F223+F224)</f>
        <v>0</v>
      </c>
      <c r="G219" s="16">
        <f t="shared" ref="G219:P219" si="76">SUM(G220+G221+G222+G223+G224)</f>
        <v>0</v>
      </c>
      <c r="H219" s="16">
        <f t="shared" si="76"/>
        <v>0</v>
      </c>
      <c r="I219" s="16">
        <f t="shared" si="76"/>
        <v>0</v>
      </c>
      <c r="J219" s="16">
        <f t="shared" si="76"/>
        <v>23000</v>
      </c>
      <c r="K219" s="16">
        <f t="shared" si="76"/>
        <v>0</v>
      </c>
      <c r="L219" s="16">
        <f t="shared" si="76"/>
        <v>0</v>
      </c>
      <c r="M219" s="16">
        <f t="shared" si="76"/>
        <v>0</v>
      </c>
      <c r="N219" s="16">
        <f t="shared" si="76"/>
        <v>0</v>
      </c>
      <c r="O219" s="16">
        <f t="shared" si="76"/>
        <v>0</v>
      </c>
      <c r="P219" s="16">
        <f t="shared" si="76"/>
        <v>0</v>
      </c>
    </row>
    <row r="220" spans="1:16" x14ac:dyDescent="0.25">
      <c r="A220" s="25"/>
      <c r="B220" s="28"/>
      <c r="C220" s="28"/>
      <c r="D220" s="28"/>
      <c r="E220" s="4" t="s">
        <v>25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1:16" ht="29.25" customHeight="1" x14ac:dyDescent="0.25">
      <c r="A221" s="25"/>
      <c r="B221" s="28"/>
      <c r="C221" s="28"/>
      <c r="D221" s="28"/>
      <c r="E221" s="4" t="s">
        <v>26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1:16" ht="24" x14ac:dyDescent="0.25">
      <c r="A222" s="25"/>
      <c r="B222" s="28"/>
      <c r="C222" s="28"/>
      <c r="D222" s="28"/>
      <c r="E222" s="4" t="s">
        <v>27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</row>
    <row r="223" spans="1:16" ht="30" customHeight="1" x14ac:dyDescent="0.25">
      <c r="A223" s="25"/>
      <c r="B223" s="28"/>
      <c r="C223" s="28"/>
      <c r="D223" s="28"/>
      <c r="E223" s="4" t="s">
        <v>29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</row>
    <row r="224" spans="1:16" ht="24" x14ac:dyDescent="0.25">
      <c r="A224" s="26"/>
      <c r="B224" s="29"/>
      <c r="C224" s="29"/>
      <c r="D224" s="29"/>
      <c r="E224" s="4" t="s">
        <v>28</v>
      </c>
      <c r="F224" s="16">
        <v>0</v>
      </c>
      <c r="G224" s="16">
        <v>0</v>
      </c>
      <c r="H224" s="16">
        <v>0</v>
      </c>
      <c r="I224" s="16">
        <v>0</v>
      </c>
      <c r="J224" s="16">
        <v>23000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</row>
    <row r="225" spans="1:16" ht="17.25" customHeight="1" x14ac:dyDescent="0.25">
      <c r="A225" s="24" t="s">
        <v>107</v>
      </c>
      <c r="B225" s="27" t="s">
        <v>108</v>
      </c>
      <c r="C225" s="27" t="s">
        <v>109</v>
      </c>
      <c r="D225" s="27" t="s">
        <v>106</v>
      </c>
      <c r="E225" s="4" t="s">
        <v>24</v>
      </c>
      <c r="F225" s="16">
        <f>SUM(F226+F227+F228+F229+F230)</f>
        <v>0</v>
      </c>
      <c r="G225" s="16">
        <f t="shared" ref="G225:P225" si="77">SUM(G226+G227+G228+G229+G230)</f>
        <v>0</v>
      </c>
      <c r="H225" s="16">
        <f t="shared" si="77"/>
        <v>0</v>
      </c>
      <c r="I225" s="16">
        <f t="shared" si="77"/>
        <v>0</v>
      </c>
      <c r="J225" s="16">
        <f t="shared" si="77"/>
        <v>43000</v>
      </c>
      <c r="K225" s="16">
        <f t="shared" si="77"/>
        <v>0</v>
      </c>
      <c r="L225" s="16">
        <f t="shared" si="77"/>
        <v>0</v>
      </c>
      <c r="M225" s="16">
        <f t="shared" si="77"/>
        <v>0</v>
      </c>
      <c r="N225" s="16">
        <f t="shared" si="77"/>
        <v>0</v>
      </c>
      <c r="O225" s="16">
        <f t="shared" si="77"/>
        <v>0</v>
      </c>
      <c r="P225" s="16">
        <f t="shared" si="77"/>
        <v>0</v>
      </c>
    </row>
    <row r="226" spans="1:16" x14ac:dyDescent="0.25">
      <c r="A226" s="25"/>
      <c r="B226" s="28"/>
      <c r="C226" s="28"/>
      <c r="D226" s="28"/>
      <c r="E226" s="4" t="s">
        <v>25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1:16" ht="27.75" customHeight="1" x14ac:dyDescent="0.25">
      <c r="A227" s="25"/>
      <c r="B227" s="28"/>
      <c r="C227" s="28"/>
      <c r="D227" s="28"/>
      <c r="E227" s="4" t="s">
        <v>26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</row>
    <row r="228" spans="1:16" ht="24" x14ac:dyDescent="0.25">
      <c r="A228" s="25"/>
      <c r="B228" s="28"/>
      <c r="C228" s="28"/>
      <c r="D228" s="28"/>
      <c r="E228" s="4" t="s">
        <v>27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</row>
    <row r="229" spans="1:16" ht="28.5" customHeight="1" x14ac:dyDescent="0.25">
      <c r="A229" s="25"/>
      <c r="B229" s="28"/>
      <c r="C229" s="28"/>
      <c r="D229" s="28"/>
      <c r="E229" s="4" t="s">
        <v>29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</row>
    <row r="230" spans="1:16" ht="30" customHeight="1" x14ac:dyDescent="0.25">
      <c r="A230" s="26"/>
      <c r="B230" s="29"/>
      <c r="C230" s="29"/>
      <c r="D230" s="29"/>
      <c r="E230" s="4" t="s">
        <v>28</v>
      </c>
      <c r="F230" s="16">
        <v>0</v>
      </c>
      <c r="G230" s="16">
        <v>0</v>
      </c>
      <c r="H230" s="16">
        <v>0</v>
      </c>
      <c r="I230" s="16">
        <v>0</v>
      </c>
      <c r="J230" s="16">
        <v>43000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1:16" ht="24" customHeight="1" x14ac:dyDescent="0.25">
      <c r="A231" s="24" t="s">
        <v>110</v>
      </c>
      <c r="B231" s="27" t="s">
        <v>111</v>
      </c>
      <c r="C231" s="27" t="s">
        <v>109</v>
      </c>
      <c r="D231" s="27" t="s">
        <v>102</v>
      </c>
      <c r="E231" s="4" t="s">
        <v>24</v>
      </c>
      <c r="F231" s="16">
        <f>SUM(F232+F233+F234+F235+F236)</f>
        <v>0</v>
      </c>
      <c r="G231" s="16">
        <f t="shared" ref="G231" si="78">SUM(G232+G233+G234+G235+G236)</f>
        <v>0</v>
      </c>
      <c r="H231" s="16">
        <f t="shared" ref="H231" si="79">SUM(H232+H233+H234+H235+H236)</f>
        <v>0</v>
      </c>
      <c r="I231" s="16">
        <f t="shared" ref="I231" si="80">SUM(I232+I233+I234+I235+I236)</f>
        <v>0</v>
      </c>
      <c r="J231" s="16">
        <v>0</v>
      </c>
      <c r="K231" s="16">
        <f t="shared" ref="K231" si="81">SUM(K232+K233+K234+K235+K236)</f>
        <v>0</v>
      </c>
      <c r="L231" s="16">
        <f t="shared" ref="L231" si="82">SUM(L232+L233+L234+L235+L236)</f>
        <v>0</v>
      </c>
      <c r="M231" s="16">
        <f t="shared" ref="M231" si="83">SUM(M232+M233+M234+M235+M236)</f>
        <v>0</v>
      </c>
      <c r="N231" s="16">
        <f t="shared" ref="N231" si="84">SUM(N232+N233+N234+N235+N236)</f>
        <v>0</v>
      </c>
      <c r="O231" s="16">
        <f t="shared" ref="O231" si="85">SUM(O232+O233+O234+O235+O236)</f>
        <v>0</v>
      </c>
      <c r="P231" s="16">
        <f t="shared" ref="P231" si="86">SUM(P232+P233+P234+P235+P236)</f>
        <v>0</v>
      </c>
    </row>
    <row r="232" spans="1:16" x14ac:dyDescent="0.25">
      <c r="A232" s="25"/>
      <c r="B232" s="28"/>
      <c r="C232" s="28"/>
      <c r="D232" s="28"/>
      <c r="E232" s="4" t="s">
        <v>25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</row>
    <row r="233" spans="1:16" ht="24" x14ac:dyDescent="0.25">
      <c r="A233" s="25"/>
      <c r="B233" s="28"/>
      <c r="C233" s="28"/>
      <c r="D233" s="28"/>
      <c r="E233" s="4" t="s">
        <v>26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</row>
    <row r="234" spans="1:16" ht="24" x14ac:dyDescent="0.25">
      <c r="A234" s="25"/>
      <c r="B234" s="28"/>
      <c r="C234" s="28"/>
      <c r="D234" s="28"/>
      <c r="E234" s="4" t="s">
        <v>27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</row>
    <row r="235" spans="1:16" ht="24" x14ac:dyDescent="0.25">
      <c r="A235" s="25"/>
      <c r="B235" s="28"/>
      <c r="C235" s="28"/>
      <c r="D235" s="28"/>
      <c r="E235" s="4" t="s">
        <v>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1:16" ht="24" x14ac:dyDescent="0.25">
      <c r="A236" s="26"/>
      <c r="B236" s="29"/>
      <c r="C236" s="29"/>
      <c r="D236" s="29"/>
      <c r="E236" s="4" t="s">
        <v>28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1:16" ht="22.5" customHeight="1" x14ac:dyDescent="0.25">
      <c r="A237" s="24" t="s">
        <v>113</v>
      </c>
      <c r="B237" s="27" t="s">
        <v>112</v>
      </c>
      <c r="C237" s="27" t="s">
        <v>109</v>
      </c>
      <c r="D237" s="27" t="s">
        <v>102</v>
      </c>
      <c r="E237" s="4" t="s">
        <v>24</v>
      </c>
      <c r="F237" s="16">
        <f>SUM(F238+F239+F240+F241+F242)</f>
        <v>0</v>
      </c>
      <c r="G237" s="16">
        <f t="shared" ref="G237" si="87">SUM(G238+G239+G240+G241+G242)</f>
        <v>0</v>
      </c>
      <c r="H237" s="16">
        <f t="shared" ref="H237" si="88">SUM(H238+H239+H240+H241+H242)</f>
        <v>230</v>
      </c>
      <c r="I237" s="16">
        <f t="shared" ref="I237" si="89">SUM(I238+I239+I240+I241+I242)</f>
        <v>45</v>
      </c>
      <c r="J237" s="16">
        <v>0</v>
      </c>
      <c r="K237" s="16">
        <f t="shared" ref="K237" si="90">SUM(K238+K239+K240+K241+K242)</f>
        <v>100</v>
      </c>
      <c r="L237" s="16">
        <f t="shared" ref="L237" si="91">SUM(L238+L239+L240+L241+L242)</f>
        <v>100</v>
      </c>
      <c r="M237" s="16">
        <f t="shared" ref="M237" si="92">SUM(M238+M239+M240+M241+M242)</f>
        <v>100</v>
      </c>
      <c r="N237" s="16">
        <f t="shared" ref="N237" si="93">SUM(N238+N239+N240+N241+N242)</f>
        <v>100</v>
      </c>
      <c r="O237" s="16">
        <f t="shared" ref="O237" si="94">SUM(O238+O239+O240+O241+O242)</f>
        <v>100</v>
      </c>
      <c r="P237" s="16">
        <f t="shared" ref="P237" si="95">SUM(P238+P239+P240+P241+P242)</f>
        <v>100</v>
      </c>
    </row>
    <row r="238" spans="1:16" x14ac:dyDescent="0.25">
      <c r="A238" s="25"/>
      <c r="B238" s="28"/>
      <c r="C238" s="28"/>
      <c r="D238" s="28"/>
      <c r="E238" s="4" t="s">
        <v>25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</row>
    <row r="239" spans="1:16" ht="26.25" customHeight="1" x14ac:dyDescent="0.25">
      <c r="A239" s="25"/>
      <c r="B239" s="28"/>
      <c r="C239" s="28"/>
      <c r="D239" s="28"/>
      <c r="E239" s="4" t="s">
        <v>26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1:16" ht="24" x14ac:dyDescent="0.25">
      <c r="A240" s="25"/>
      <c r="B240" s="28"/>
      <c r="C240" s="28"/>
      <c r="D240" s="28"/>
      <c r="E240" s="4" t="s">
        <v>27</v>
      </c>
      <c r="F240" s="16">
        <v>0</v>
      </c>
      <c r="G240" s="16">
        <v>0</v>
      </c>
      <c r="H240" s="16">
        <v>230</v>
      </c>
      <c r="I240" s="16">
        <v>45</v>
      </c>
      <c r="J240" s="16">
        <v>100</v>
      </c>
      <c r="K240" s="16">
        <v>100</v>
      </c>
      <c r="L240" s="16">
        <v>100</v>
      </c>
      <c r="M240" s="16">
        <v>100</v>
      </c>
      <c r="N240" s="16">
        <v>100</v>
      </c>
      <c r="O240" s="16">
        <v>100</v>
      </c>
      <c r="P240" s="16">
        <v>100</v>
      </c>
    </row>
    <row r="241" spans="1:16" ht="30" customHeight="1" x14ac:dyDescent="0.25">
      <c r="A241" s="25"/>
      <c r="B241" s="28"/>
      <c r="C241" s="28"/>
      <c r="D241" s="28"/>
      <c r="E241" s="4" t="s">
        <v>29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1:16" ht="24" x14ac:dyDescent="0.25">
      <c r="A242" s="26"/>
      <c r="B242" s="29"/>
      <c r="C242" s="29"/>
      <c r="D242" s="29"/>
      <c r="E242" s="4" t="s">
        <v>28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</row>
    <row r="243" spans="1:16" ht="19.5" customHeight="1" x14ac:dyDescent="0.25">
      <c r="A243" s="24" t="s">
        <v>115</v>
      </c>
      <c r="B243" s="27" t="s">
        <v>114</v>
      </c>
      <c r="C243" s="27" t="s">
        <v>109</v>
      </c>
      <c r="D243" s="27" t="s">
        <v>102</v>
      </c>
      <c r="E243" s="4" t="s">
        <v>24</v>
      </c>
      <c r="F243" s="16">
        <f>SUM(F244+F245+F246+F247+F248)</f>
        <v>0</v>
      </c>
      <c r="G243" s="16">
        <f t="shared" ref="G243" si="96">SUM(G244+G245+G246+G247+G248)</f>
        <v>0</v>
      </c>
      <c r="H243" s="16">
        <f t="shared" ref="H243" si="97">SUM(H244+H245+H246+H247+H248)</f>
        <v>0</v>
      </c>
      <c r="I243" s="16">
        <f t="shared" ref="I243" si="98">SUM(I244+I245+I246+I247+I248)</f>
        <v>0</v>
      </c>
      <c r="J243" s="16">
        <v>0</v>
      </c>
      <c r="K243" s="16">
        <f t="shared" ref="K243" si="99">SUM(K244+K245+K246+K247+K248)</f>
        <v>0</v>
      </c>
      <c r="L243" s="16">
        <f t="shared" ref="L243" si="100">SUM(L244+L245+L246+L247+L248)</f>
        <v>0</v>
      </c>
      <c r="M243" s="16">
        <f t="shared" ref="M243" si="101">SUM(M244+M245+M246+M247+M248)</f>
        <v>0</v>
      </c>
      <c r="N243" s="16">
        <f t="shared" ref="N243" si="102">SUM(N244+N245+N246+N247+N248)</f>
        <v>0</v>
      </c>
      <c r="O243" s="16">
        <f t="shared" ref="O243" si="103">SUM(O244+O245+O246+O247+O248)</f>
        <v>0</v>
      </c>
      <c r="P243" s="16">
        <f t="shared" ref="P243" si="104">SUM(P244+P245+P246+P247+P248)</f>
        <v>0</v>
      </c>
    </row>
    <row r="244" spans="1:16" x14ac:dyDescent="0.25">
      <c r="A244" s="25"/>
      <c r="B244" s="28"/>
      <c r="C244" s="28"/>
      <c r="D244" s="28"/>
      <c r="E244" s="4" t="s">
        <v>25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</row>
    <row r="245" spans="1:16" ht="30" customHeight="1" x14ac:dyDescent="0.25">
      <c r="A245" s="25"/>
      <c r="B245" s="28"/>
      <c r="C245" s="28"/>
      <c r="D245" s="28"/>
      <c r="E245" s="4" t="s">
        <v>26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1:16" ht="24" x14ac:dyDescent="0.25">
      <c r="A246" s="25"/>
      <c r="B246" s="28"/>
      <c r="C246" s="28"/>
      <c r="D246" s="28"/>
      <c r="E246" s="4" t="s">
        <v>27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1:16" ht="29.25" customHeight="1" x14ac:dyDescent="0.25">
      <c r="A247" s="25"/>
      <c r="B247" s="28"/>
      <c r="C247" s="28"/>
      <c r="D247" s="28"/>
      <c r="E247" s="4" t="s">
        <v>29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</row>
    <row r="248" spans="1:16" ht="24" x14ac:dyDescent="0.25">
      <c r="A248" s="26"/>
      <c r="B248" s="29"/>
      <c r="C248" s="29"/>
      <c r="D248" s="29"/>
      <c r="E248" s="4" t="s">
        <v>28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</row>
    <row r="249" spans="1:16" x14ac:dyDescent="0.25">
      <c r="A249" s="53" t="s">
        <v>41</v>
      </c>
      <c r="B249" s="54"/>
      <c r="C249" s="54"/>
      <c r="D249" s="55"/>
      <c r="E249" s="5" t="s">
        <v>24</v>
      </c>
      <c r="F249" s="6">
        <f>SUM(F250+F251+F252+F253+F254)</f>
        <v>0</v>
      </c>
      <c r="G249" s="6">
        <f t="shared" ref="G249" si="105">SUM(G250+G251+G252+G253+G254)</f>
        <v>0</v>
      </c>
      <c r="H249" s="6">
        <f t="shared" ref="H249" si="106">SUM(H250+H251+H252+H253+H254)</f>
        <v>230</v>
      </c>
      <c r="I249" s="6">
        <f t="shared" ref="I249" si="107">SUM(I250+I251+I252+I253+I254)</f>
        <v>45</v>
      </c>
      <c r="J249" s="6">
        <f t="shared" ref="J249" si="108">SUM(J250+J251+J252+J253+J254)</f>
        <v>106100</v>
      </c>
      <c r="K249" s="6">
        <f t="shared" ref="K249" si="109">SUM(K250+K251+K252+K253+K254)</f>
        <v>100</v>
      </c>
      <c r="L249" s="6">
        <f t="shared" ref="L249" si="110">SUM(L250+L251+L252+L253+L254)</f>
        <v>100</v>
      </c>
      <c r="M249" s="6">
        <f t="shared" ref="M249" si="111">SUM(M250+M251+M252+M253+M254)</f>
        <v>100</v>
      </c>
      <c r="N249" s="6">
        <f t="shared" ref="N249" si="112">SUM(N250+N251+N252+N253+N254)</f>
        <v>100</v>
      </c>
      <c r="O249" s="6">
        <f t="shared" ref="O249" si="113">SUM(O250+O251+O252+O253+O254)</f>
        <v>100</v>
      </c>
      <c r="P249" s="6">
        <f t="shared" ref="P249" si="114">SUM(P250+P251+P252+P253+P254)</f>
        <v>100</v>
      </c>
    </row>
    <row r="250" spans="1:16" ht="24" x14ac:dyDescent="0.25">
      <c r="A250" s="56"/>
      <c r="B250" s="57"/>
      <c r="C250" s="57"/>
      <c r="D250" s="58"/>
      <c r="E250" s="5" t="s">
        <v>25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1:16" ht="24" x14ac:dyDescent="0.25">
      <c r="A251" s="56"/>
      <c r="B251" s="57"/>
      <c r="C251" s="57"/>
      <c r="D251" s="58"/>
      <c r="E251" s="5" t="s">
        <v>26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1:16" ht="24" x14ac:dyDescent="0.25">
      <c r="A252" s="56"/>
      <c r="B252" s="57"/>
      <c r="C252" s="57"/>
      <c r="D252" s="58"/>
      <c r="E252" s="5" t="s">
        <v>27</v>
      </c>
      <c r="F252" s="6">
        <v>0</v>
      </c>
      <c r="G252" s="6">
        <f>SUM(G216+G222+G228+G234+G240+G246)</f>
        <v>0</v>
      </c>
      <c r="H252" s="6">
        <f t="shared" ref="H252:P252" si="115">SUM(H216+H222+H228+H234+H240+H246)</f>
        <v>230</v>
      </c>
      <c r="I252" s="6">
        <f t="shared" si="115"/>
        <v>45</v>
      </c>
      <c r="J252" s="6">
        <f t="shared" si="115"/>
        <v>100</v>
      </c>
      <c r="K252" s="6">
        <f t="shared" si="115"/>
        <v>100</v>
      </c>
      <c r="L252" s="6">
        <f t="shared" si="115"/>
        <v>100</v>
      </c>
      <c r="M252" s="6">
        <f t="shared" si="115"/>
        <v>100</v>
      </c>
      <c r="N252" s="6">
        <f t="shared" si="115"/>
        <v>100</v>
      </c>
      <c r="O252" s="6">
        <f t="shared" si="115"/>
        <v>100</v>
      </c>
      <c r="P252" s="6">
        <f t="shared" si="115"/>
        <v>100</v>
      </c>
    </row>
    <row r="253" spans="1:16" ht="39" customHeight="1" x14ac:dyDescent="0.25">
      <c r="A253" s="56"/>
      <c r="B253" s="57"/>
      <c r="C253" s="57"/>
      <c r="D253" s="58"/>
      <c r="E253" s="5" t="s">
        <v>29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</row>
    <row r="254" spans="1:16" ht="24" x14ac:dyDescent="0.25">
      <c r="A254" s="59"/>
      <c r="B254" s="60"/>
      <c r="C254" s="60"/>
      <c r="D254" s="61"/>
      <c r="E254" s="5" t="s">
        <v>28</v>
      </c>
      <c r="F254" s="6">
        <v>0</v>
      </c>
      <c r="G254" s="6">
        <v>0</v>
      </c>
      <c r="H254" s="6">
        <v>0</v>
      </c>
      <c r="I254" s="6">
        <v>0</v>
      </c>
      <c r="J254" s="6">
        <f>SUM(J218+J224+J230+J236+J242+J248)</f>
        <v>106000</v>
      </c>
      <c r="K254" s="6">
        <f t="shared" ref="K254:P254" si="116">SUM(K218+K224+K230+K236+K242+K248)</f>
        <v>0</v>
      </c>
      <c r="L254" s="6">
        <f t="shared" si="116"/>
        <v>0</v>
      </c>
      <c r="M254" s="6">
        <f t="shared" si="116"/>
        <v>0</v>
      </c>
      <c r="N254" s="6">
        <f t="shared" si="116"/>
        <v>0</v>
      </c>
      <c r="O254" s="6">
        <f t="shared" si="116"/>
        <v>0</v>
      </c>
      <c r="P254" s="6">
        <f t="shared" si="116"/>
        <v>0</v>
      </c>
    </row>
    <row r="255" spans="1:16" x14ac:dyDescent="0.25">
      <c r="A255" s="118" t="s">
        <v>117</v>
      </c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4"/>
    </row>
    <row r="256" spans="1:16" ht="24" customHeight="1" x14ac:dyDescent="0.25">
      <c r="A256" s="24" t="s">
        <v>116</v>
      </c>
      <c r="B256" s="27" t="s">
        <v>118</v>
      </c>
      <c r="C256" s="27" t="s">
        <v>119</v>
      </c>
      <c r="D256" s="27" t="s">
        <v>102</v>
      </c>
      <c r="E256" s="4" t="s">
        <v>24</v>
      </c>
      <c r="F256" s="16">
        <f>SUM(F257+F258+F259+F260+F261)</f>
        <v>0</v>
      </c>
      <c r="G256" s="16">
        <f>SUM(G257+G258+G259+G260+G261)</f>
        <v>0</v>
      </c>
      <c r="H256" s="16">
        <f t="shared" ref="H256:I256" si="117">SUM(H257+H258+H259+H260+H261)</f>
        <v>0</v>
      </c>
      <c r="I256" s="16">
        <f t="shared" si="117"/>
        <v>0</v>
      </c>
      <c r="J256" s="16">
        <v>0</v>
      </c>
      <c r="K256" s="16">
        <f t="shared" ref="K256:P256" si="118">SUM(K257+K258+K259+K260+K261)</f>
        <v>0</v>
      </c>
      <c r="L256" s="16">
        <f t="shared" si="118"/>
        <v>0</v>
      </c>
      <c r="M256" s="16">
        <f t="shared" si="118"/>
        <v>0</v>
      </c>
      <c r="N256" s="16">
        <f t="shared" si="118"/>
        <v>0</v>
      </c>
      <c r="O256" s="16">
        <f t="shared" si="118"/>
        <v>0</v>
      </c>
      <c r="P256" s="16">
        <f t="shared" si="118"/>
        <v>0</v>
      </c>
    </row>
    <row r="257" spans="1:16" x14ac:dyDescent="0.25">
      <c r="A257" s="25"/>
      <c r="B257" s="28"/>
      <c r="C257" s="28"/>
      <c r="D257" s="28"/>
      <c r="E257" s="4" t="s">
        <v>25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</row>
    <row r="258" spans="1:16" ht="24" x14ac:dyDescent="0.25">
      <c r="A258" s="25"/>
      <c r="B258" s="28"/>
      <c r="C258" s="28"/>
      <c r="D258" s="28"/>
      <c r="E258" s="4" t="s">
        <v>26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</row>
    <row r="259" spans="1:16" ht="24" x14ac:dyDescent="0.25">
      <c r="A259" s="25"/>
      <c r="B259" s="28"/>
      <c r="C259" s="28"/>
      <c r="D259" s="28"/>
      <c r="E259" s="4" t="s">
        <v>27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</row>
    <row r="260" spans="1:16" ht="24" x14ac:dyDescent="0.25">
      <c r="A260" s="25"/>
      <c r="B260" s="28"/>
      <c r="C260" s="28"/>
      <c r="D260" s="28"/>
      <c r="E260" s="4" t="s">
        <v>29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1:16" ht="24" x14ac:dyDescent="0.25">
      <c r="A261" s="26"/>
      <c r="B261" s="29"/>
      <c r="C261" s="29"/>
      <c r="D261" s="29"/>
      <c r="E261" s="4" t="s">
        <v>28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1:16" ht="22.5" customHeight="1" x14ac:dyDescent="0.25">
      <c r="A262" s="24" t="s">
        <v>120</v>
      </c>
      <c r="B262" s="27" t="s">
        <v>121</v>
      </c>
      <c r="C262" s="27" t="s">
        <v>119</v>
      </c>
      <c r="D262" s="27" t="s">
        <v>102</v>
      </c>
      <c r="E262" s="4" t="s">
        <v>24</v>
      </c>
      <c r="F262" s="16">
        <f>SUM(F263+F264+F265+F266+F267)</f>
        <v>0</v>
      </c>
      <c r="G262" s="16">
        <f>SUM(G263+G264+G265+G266+G267)</f>
        <v>0</v>
      </c>
      <c r="H262" s="16">
        <f t="shared" ref="H262:I262" si="119">SUM(H263+H264+H265+H266+H267)</f>
        <v>0</v>
      </c>
      <c r="I262" s="16">
        <f t="shared" si="119"/>
        <v>0</v>
      </c>
      <c r="J262" s="16">
        <v>0</v>
      </c>
      <c r="K262" s="16">
        <f t="shared" ref="K262:P262" si="120">SUM(K263+K264+K265+K266+K267)</f>
        <v>0</v>
      </c>
      <c r="L262" s="16">
        <f t="shared" si="120"/>
        <v>0</v>
      </c>
      <c r="M262" s="16">
        <f t="shared" si="120"/>
        <v>0</v>
      </c>
      <c r="N262" s="16">
        <f t="shared" si="120"/>
        <v>0</v>
      </c>
      <c r="O262" s="16">
        <f t="shared" si="120"/>
        <v>0</v>
      </c>
      <c r="P262" s="16">
        <f t="shared" si="120"/>
        <v>0</v>
      </c>
    </row>
    <row r="263" spans="1:16" x14ac:dyDescent="0.25">
      <c r="A263" s="25"/>
      <c r="B263" s="28"/>
      <c r="C263" s="28"/>
      <c r="D263" s="28"/>
      <c r="E263" s="4" t="s">
        <v>25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</row>
    <row r="264" spans="1:16" ht="24" x14ac:dyDescent="0.25">
      <c r="A264" s="25"/>
      <c r="B264" s="28"/>
      <c r="C264" s="28"/>
      <c r="D264" s="28"/>
      <c r="E264" s="4" t="s">
        <v>26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1:16" ht="24" x14ac:dyDescent="0.25">
      <c r="A265" s="25"/>
      <c r="B265" s="28"/>
      <c r="C265" s="28"/>
      <c r="D265" s="28"/>
      <c r="E265" s="4" t="s">
        <v>27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1:16" ht="24" x14ac:dyDescent="0.25">
      <c r="A266" s="25"/>
      <c r="B266" s="28"/>
      <c r="C266" s="28"/>
      <c r="D266" s="28"/>
      <c r="E266" s="4" t="s">
        <v>29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1:16" ht="24" x14ac:dyDescent="0.25">
      <c r="A267" s="26"/>
      <c r="B267" s="29"/>
      <c r="C267" s="29"/>
      <c r="D267" s="29"/>
      <c r="E267" s="4" t="s">
        <v>28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</row>
    <row r="268" spans="1:16" ht="25.5" customHeight="1" x14ac:dyDescent="0.25">
      <c r="A268" s="24" t="s">
        <v>122</v>
      </c>
      <c r="B268" s="27" t="s">
        <v>123</v>
      </c>
      <c r="C268" s="27" t="s">
        <v>119</v>
      </c>
      <c r="D268" s="27" t="s">
        <v>102</v>
      </c>
      <c r="E268" s="4" t="s">
        <v>24</v>
      </c>
      <c r="F268" s="16">
        <f>SUM(F269+F270+F271+F272+F273)</f>
        <v>0</v>
      </c>
      <c r="G268" s="16">
        <f>SUM(G269+G270+G271+G272+G273)</f>
        <v>1440</v>
      </c>
      <c r="H268" s="16">
        <f t="shared" ref="H268:I268" si="121">SUM(H269+H270+H271+H272+H273)</f>
        <v>0</v>
      </c>
      <c r="I268" s="16">
        <f t="shared" si="121"/>
        <v>0</v>
      </c>
      <c r="J268" s="16">
        <v>0</v>
      </c>
      <c r="K268" s="16">
        <f t="shared" ref="K268:P268" si="122">SUM(K269+K270+K271+K272+K273)</f>
        <v>50000</v>
      </c>
      <c r="L268" s="16">
        <f t="shared" si="122"/>
        <v>50000</v>
      </c>
      <c r="M268" s="16">
        <f t="shared" si="122"/>
        <v>0</v>
      </c>
      <c r="N268" s="16">
        <f t="shared" si="122"/>
        <v>0</v>
      </c>
      <c r="O268" s="16">
        <f t="shared" si="122"/>
        <v>0</v>
      </c>
      <c r="P268" s="16">
        <f t="shared" si="122"/>
        <v>0</v>
      </c>
    </row>
    <row r="269" spans="1:16" x14ac:dyDescent="0.25">
      <c r="A269" s="25"/>
      <c r="B269" s="28"/>
      <c r="C269" s="28"/>
      <c r="D269" s="28"/>
      <c r="E269" s="4" t="s">
        <v>25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1:16" ht="24" x14ac:dyDescent="0.25">
      <c r="A270" s="25"/>
      <c r="B270" s="28"/>
      <c r="C270" s="28"/>
      <c r="D270" s="28"/>
      <c r="E270" s="4" t="s">
        <v>26</v>
      </c>
      <c r="F270" s="16">
        <v>0</v>
      </c>
      <c r="G270" s="16">
        <v>1300</v>
      </c>
      <c r="H270" s="16">
        <v>0</v>
      </c>
      <c r="I270" s="16">
        <v>0</v>
      </c>
      <c r="J270" s="16">
        <v>0</v>
      </c>
      <c r="K270" s="16">
        <v>50000</v>
      </c>
      <c r="L270" s="16">
        <v>50000</v>
      </c>
      <c r="M270" s="16">
        <v>0</v>
      </c>
      <c r="N270" s="16">
        <v>0</v>
      </c>
      <c r="O270" s="16">
        <v>0</v>
      </c>
      <c r="P270" s="16">
        <v>0</v>
      </c>
    </row>
    <row r="271" spans="1:16" ht="24" x14ac:dyDescent="0.25">
      <c r="A271" s="25"/>
      <c r="B271" s="28"/>
      <c r="C271" s="28"/>
      <c r="D271" s="28"/>
      <c r="E271" s="4" t="s">
        <v>27</v>
      </c>
      <c r="F271" s="16">
        <v>0</v>
      </c>
      <c r="G271" s="16">
        <v>140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1:16" ht="24" x14ac:dyDescent="0.25">
      <c r="A272" s="25"/>
      <c r="B272" s="28"/>
      <c r="C272" s="28"/>
      <c r="D272" s="28"/>
      <c r="E272" s="4" t="s">
        <v>29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</row>
    <row r="273" spans="1:16" ht="24" x14ac:dyDescent="0.25">
      <c r="A273" s="26"/>
      <c r="B273" s="29"/>
      <c r="C273" s="29"/>
      <c r="D273" s="29"/>
      <c r="E273" s="4" t="s">
        <v>28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</row>
    <row r="274" spans="1:16" ht="23.25" customHeight="1" x14ac:dyDescent="0.25">
      <c r="A274" s="24" t="s">
        <v>124</v>
      </c>
      <c r="B274" s="27" t="s">
        <v>125</v>
      </c>
      <c r="C274" s="27" t="s">
        <v>119</v>
      </c>
      <c r="D274" s="27" t="s">
        <v>102</v>
      </c>
      <c r="E274" s="4" t="s">
        <v>24</v>
      </c>
      <c r="F274" s="16">
        <f>SUM(F275+F276+F277+F278+F279)</f>
        <v>0</v>
      </c>
      <c r="G274" s="16">
        <f>SUM(G275+G276+G277+G278+G279)</f>
        <v>0</v>
      </c>
      <c r="H274" s="16">
        <f t="shared" ref="H274:I274" si="123">SUM(H275+H276+H277+H278+H279)</f>
        <v>0</v>
      </c>
      <c r="I274" s="16">
        <f t="shared" si="123"/>
        <v>0</v>
      </c>
      <c r="J274" s="16">
        <v>0</v>
      </c>
      <c r="K274" s="16">
        <f t="shared" ref="K274:P274" si="124">SUM(K275+K276+K277+K278+K279)</f>
        <v>600</v>
      </c>
      <c r="L274" s="16">
        <f t="shared" si="124"/>
        <v>0</v>
      </c>
      <c r="M274" s="16">
        <f t="shared" si="124"/>
        <v>0</v>
      </c>
      <c r="N274" s="16">
        <f t="shared" si="124"/>
        <v>0</v>
      </c>
      <c r="O274" s="16">
        <f t="shared" si="124"/>
        <v>0</v>
      </c>
      <c r="P274" s="16">
        <f t="shared" si="124"/>
        <v>0</v>
      </c>
    </row>
    <row r="275" spans="1:16" x14ac:dyDescent="0.25">
      <c r="A275" s="25"/>
      <c r="B275" s="28"/>
      <c r="C275" s="28"/>
      <c r="D275" s="28"/>
      <c r="E275" s="4" t="s">
        <v>25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1:16" ht="24" x14ac:dyDescent="0.25">
      <c r="A276" s="25"/>
      <c r="B276" s="28"/>
      <c r="C276" s="28"/>
      <c r="D276" s="28"/>
      <c r="E276" s="4" t="s">
        <v>26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1:16" ht="24" x14ac:dyDescent="0.25">
      <c r="A277" s="25"/>
      <c r="B277" s="28"/>
      <c r="C277" s="28"/>
      <c r="D277" s="28"/>
      <c r="E277" s="4" t="s">
        <v>27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600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</row>
    <row r="278" spans="1:16" ht="24" x14ac:dyDescent="0.25">
      <c r="A278" s="25"/>
      <c r="B278" s="28"/>
      <c r="C278" s="28"/>
      <c r="D278" s="28"/>
      <c r="E278" s="4" t="s">
        <v>29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</row>
    <row r="279" spans="1:16" ht="24" x14ac:dyDescent="0.25">
      <c r="A279" s="26"/>
      <c r="B279" s="29"/>
      <c r="C279" s="29"/>
      <c r="D279" s="29"/>
      <c r="E279" s="4" t="s">
        <v>28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1:16" ht="22.5" customHeight="1" x14ac:dyDescent="0.25">
      <c r="A280" s="24" t="s">
        <v>126</v>
      </c>
      <c r="B280" s="27" t="s">
        <v>127</v>
      </c>
      <c r="C280" s="27" t="s">
        <v>119</v>
      </c>
      <c r="D280" s="27" t="s">
        <v>102</v>
      </c>
      <c r="E280" s="4" t="s">
        <v>24</v>
      </c>
      <c r="F280" s="16">
        <f>SUM(F281+F282+F283+F284+F285)</f>
        <v>0</v>
      </c>
      <c r="G280" s="16">
        <f>SUM(G281+G282+G283+G284+G285)</f>
        <v>0</v>
      </c>
      <c r="H280" s="16">
        <f t="shared" ref="H280:I280" si="125">SUM(H281+H282+H283+H284+H285)</f>
        <v>0</v>
      </c>
      <c r="I280" s="16">
        <f t="shared" si="125"/>
        <v>0</v>
      </c>
      <c r="J280" s="16">
        <v>0</v>
      </c>
      <c r="K280" s="16">
        <f t="shared" ref="K280:P280" si="126">SUM(K281+K282+K283+K284+K285)</f>
        <v>500</v>
      </c>
      <c r="L280" s="16">
        <f t="shared" si="126"/>
        <v>0</v>
      </c>
      <c r="M280" s="16">
        <f t="shared" si="126"/>
        <v>0</v>
      </c>
      <c r="N280" s="16">
        <f t="shared" si="126"/>
        <v>0</v>
      </c>
      <c r="O280" s="16">
        <f t="shared" si="126"/>
        <v>0</v>
      </c>
      <c r="P280" s="16">
        <f t="shared" si="126"/>
        <v>0</v>
      </c>
    </row>
    <row r="281" spans="1:16" x14ac:dyDescent="0.25">
      <c r="A281" s="25"/>
      <c r="B281" s="28"/>
      <c r="C281" s="28"/>
      <c r="D281" s="28"/>
      <c r="E281" s="4" t="s">
        <v>25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1:16" ht="24" x14ac:dyDescent="0.25">
      <c r="A282" s="25"/>
      <c r="B282" s="28"/>
      <c r="C282" s="28"/>
      <c r="D282" s="28"/>
      <c r="E282" s="4" t="s">
        <v>26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</row>
    <row r="283" spans="1:16" ht="24" x14ac:dyDescent="0.25">
      <c r="A283" s="25"/>
      <c r="B283" s="28"/>
      <c r="C283" s="28"/>
      <c r="D283" s="28"/>
      <c r="E283" s="4" t="s">
        <v>27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500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</row>
    <row r="284" spans="1:16" ht="24" x14ac:dyDescent="0.25">
      <c r="A284" s="25"/>
      <c r="B284" s="28"/>
      <c r="C284" s="28"/>
      <c r="D284" s="28"/>
      <c r="E284" s="4" t="s">
        <v>29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1:16" ht="24" x14ac:dyDescent="0.25">
      <c r="A285" s="26"/>
      <c r="B285" s="29"/>
      <c r="C285" s="29"/>
      <c r="D285" s="29"/>
      <c r="E285" s="4" t="s">
        <v>28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1:16" ht="18" customHeight="1" x14ac:dyDescent="0.25">
      <c r="A286" s="24" t="s">
        <v>128</v>
      </c>
      <c r="B286" s="27" t="s">
        <v>129</v>
      </c>
      <c r="C286" s="27" t="s">
        <v>119</v>
      </c>
      <c r="D286" s="27" t="s">
        <v>102</v>
      </c>
      <c r="E286" s="4" t="s">
        <v>24</v>
      </c>
      <c r="F286" s="16">
        <f>SUM(F287+F288+F289+F290+F291)</f>
        <v>0</v>
      </c>
      <c r="G286" s="16">
        <f>SUM(G287+G288+G289+G290+G291)</f>
        <v>0</v>
      </c>
      <c r="H286" s="16">
        <f t="shared" ref="H286:I286" si="127">SUM(H287+H288+H289+H290+H291)</f>
        <v>0</v>
      </c>
      <c r="I286" s="16">
        <f t="shared" si="127"/>
        <v>0</v>
      </c>
      <c r="J286" s="16">
        <v>0</v>
      </c>
      <c r="K286" s="16">
        <f t="shared" ref="K286:P286" si="128">SUM(K287+K288+K289+K290+K291)</f>
        <v>500</v>
      </c>
      <c r="L286" s="16">
        <f t="shared" si="128"/>
        <v>0</v>
      </c>
      <c r="M286" s="16">
        <f t="shared" si="128"/>
        <v>0</v>
      </c>
      <c r="N286" s="16">
        <f t="shared" si="128"/>
        <v>0</v>
      </c>
      <c r="O286" s="16">
        <f t="shared" si="128"/>
        <v>0</v>
      </c>
      <c r="P286" s="16">
        <f t="shared" si="128"/>
        <v>0</v>
      </c>
    </row>
    <row r="287" spans="1:16" x14ac:dyDescent="0.25">
      <c r="A287" s="25"/>
      <c r="B287" s="28"/>
      <c r="C287" s="28"/>
      <c r="D287" s="28"/>
      <c r="E287" s="4" t="s">
        <v>25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</row>
    <row r="288" spans="1:16" ht="24" x14ac:dyDescent="0.25">
      <c r="A288" s="25"/>
      <c r="B288" s="28"/>
      <c r="C288" s="28"/>
      <c r="D288" s="28"/>
      <c r="E288" s="4" t="s">
        <v>26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</row>
    <row r="289" spans="1:16" ht="24" x14ac:dyDescent="0.25">
      <c r="A289" s="25"/>
      <c r="B289" s="28"/>
      <c r="C289" s="28"/>
      <c r="D289" s="28"/>
      <c r="E289" s="4" t="s">
        <v>27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500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1:16" ht="24" x14ac:dyDescent="0.25">
      <c r="A290" s="25"/>
      <c r="B290" s="28"/>
      <c r="C290" s="28"/>
      <c r="D290" s="28"/>
      <c r="E290" s="4" t="s">
        <v>29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1:16" ht="24" x14ac:dyDescent="0.25">
      <c r="A291" s="26"/>
      <c r="B291" s="29"/>
      <c r="C291" s="29"/>
      <c r="D291" s="29"/>
      <c r="E291" s="4" t="s">
        <v>28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1:16" ht="15.75" customHeight="1" x14ac:dyDescent="0.25">
      <c r="A292" s="24" t="s">
        <v>130</v>
      </c>
      <c r="B292" s="27" t="s">
        <v>131</v>
      </c>
      <c r="C292" s="27" t="s">
        <v>119</v>
      </c>
      <c r="D292" s="27" t="s">
        <v>102</v>
      </c>
      <c r="E292" s="4" t="s">
        <v>24</v>
      </c>
      <c r="F292" s="16">
        <f>SUM(F293+F294+F295+F296+F297)</f>
        <v>0</v>
      </c>
      <c r="G292" s="16">
        <f>SUM(G293+G294+G295+G296+G297)</f>
        <v>0</v>
      </c>
      <c r="H292" s="16">
        <f t="shared" ref="H292:I292" si="129">SUM(H293+H294+H295+H296+H297)</f>
        <v>0</v>
      </c>
      <c r="I292" s="16">
        <f t="shared" si="129"/>
        <v>0</v>
      </c>
      <c r="J292" s="16">
        <v>0</v>
      </c>
      <c r="K292" s="16">
        <f t="shared" ref="K292:P292" si="130">SUM(K293+K294+K295+K296+K297)</f>
        <v>500</v>
      </c>
      <c r="L292" s="16">
        <f t="shared" si="130"/>
        <v>0</v>
      </c>
      <c r="M292" s="16">
        <f t="shared" si="130"/>
        <v>0</v>
      </c>
      <c r="N292" s="16">
        <f t="shared" si="130"/>
        <v>0</v>
      </c>
      <c r="O292" s="16">
        <f t="shared" si="130"/>
        <v>0</v>
      </c>
      <c r="P292" s="16">
        <f t="shared" si="130"/>
        <v>0</v>
      </c>
    </row>
    <row r="293" spans="1:16" x14ac:dyDescent="0.25">
      <c r="A293" s="25"/>
      <c r="B293" s="28"/>
      <c r="C293" s="28"/>
      <c r="D293" s="28"/>
      <c r="E293" s="4" t="s">
        <v>25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</row>
    <row r="294" spans="1:16" ht="24" x14ac:dyDescent="0.25">
      <c r="A294" s="25"/>
      <c r="B294" s="28"/>
      <c r="C294" s="28"/>
      <c r="D294" s="28"/>
      <c r="E294" s="4" t="s">
        <v>26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1:16" ht="24" x14ac:dyDescent="0.25">
      <c r="A295" s="25"/>
      <c r="B295" s="28"/>
      <c r="C295" s="28"/>
      <c r="D295" s="28"/>
      <c r="E295" s="4" t="s">
        <v>27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500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1:16" ht="24" x14ac:dyDescent="0.25">
      <c r="A296" s="25"/>
      <c r="B296" s="28"/>
      <c r="C296" s="28"/>
      <c r="D296" s="28"/>
      <c r="E296" s="4" t="s">
        <v>29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1:16" ht="24" x14ac:dyDescent="0.25">
      <c r="A297" s="26"/>
      <c r="B297" s="29"/>
      <c r="C297" s="29"/>
      <c r="D297" s="29"/>
      <c r="E297" s="4" t="s">
        <v>28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</row>
    <row r="298" spans="1:16" ht="19.5" customHeight="1" x14ac:dyDescent="0.25">
      <c r="A298" s="24" t="s">
        <v>132</v>
      </c>
      <c r="B298" s="27" t="s">
        <v>133</v>
      </c>
      <c r="C298" s="27" t="s">
        <v>119</v>
      </c>
      <c r="D298" s="27" t="s">
        <v>102</v>
      </c>
      <c r="E298" s="4" t="s">
        <v>24</v>
      </c>
      <c r="F298" s="16">
        <f>SUM(F299+F300+F301+F302+F303)</f>
        <v>0</v>
      </c>
      <c r="G298" s="16">
        <f>SUM(G299+G300+G301+G302+G303)</f>
        <v>0</v>
      </c>
      <c r="H298" s="16">
        <f t="shared" ref="H298:I298" si="131">SUM(H299+H300+H301+H302+H303)</f>
        <v>0</v>
      </c>
      <c r="I298" s="16">
        <f t="shared" si="131"/>
        <v>0</v>
      </c>
      <c r="J298" s="16">
        <v>0</v>
      </c>
      <c r="K298" s="16">
        <f t="shared" ref="K298:P298" si="132">SUM(K299+K300+K301+K302+K303)</f>
        <v>0</v>
      </c>
      <c r="L298" s="16">
        <f t="shared" si="132"/>
        <v>2150</v>
      </c>
      <c r="M298" s="16">
        <f t="shared" si="132"/>
        <v>0</v>
      </c>
      <c r="N298" s="16">
        <f t="shared" si="132"/>
        <v>0</v>
      </c>
      <c r="O298" s="16">
        <f t="shared" si="132"/>
        <v>0</v>
      </c>
      <c r="P298" s="16">
        <f t="shared" si="132"/>
        <v>0</v>
      </c>
    </row>
    <row r="299" spans="1:16" x14ac:dyDescent="0.25">
      <c r="A299" s="25"/>
      <c r="B299" s="28"/>
      <c r="C299" s="28"/>
      <c r="D299" s="28"/>
      <c r="E299" s="4" t="s">
        <v>25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</row>
    <row r="300" spans="1:16" ht="24" x14ac:dyDescent="0.25">
      <c r="A300" s="25"/>
      <c r="B300" s="28"/>
      <c r="C300" s="28"/>
      <c r="D300" s="28"/>
      <c r="E300" s="4" t="s">
        <v>26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2150</v>
      </c>
      <c r="M300" s="16">
        <v>0</v>
      </c>
      <c r="N300" s="16">
        <v>0</v>
      </c>
      <c r="O300" s="16">
        <v>0</v>
      </c>
      <c r="P300" s="16">
        <v>0</v>
      </c>
    </row>
    <row r="301" spans="1:16" ht="24" x14ac:dyDescent="0.25">
      <c r="A301" s="25"/>
      <c r="B301" s="28"/>
      <c r="C301" s="28"/>
      <c r="D301" s="28"/>
      <c r="E301" s="4" t="s">
        <v>27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1:16" ht="24" x14ac:dyDescent="0.25">
      <c r="A302" s="25"/>
      <c r="B302" s="28"/>
      <c r="C302" s="28"/>
      <c r="D302" s="28"/>
      <c r="E302" s="4" t="s">
        <v>29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</row>
    <row r="303" spans="1:16" ht="24" x14ac:dyDescent="0.25">
      <c r="A303" s="26"/>
      <c r="B303" s="29"/>
      <c r="C303" s="29"/>
      <c r="D303" s="29"/>
      <c r="E303" s="4" t="s">
        <v>28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</row>
    <row r="304" spans="1:16" ht="24" customHeight="1" x14ac:dyDescent="0.25">
      <c r="A304" s="24" t="s">
        <v>134</v>
      </c>
      <c r="B304" s="27" t="s">
        <v>135</v>
      </c>
      <c r="C304" s="27" t="s">
        <v>119</v>
      </c>
      <c r="D304" s="27" t="s">
        <v>102</v>
      </c>
      <c r="E304" s="4" t="s">
        <v>24</v>
      </c>
      <c r="F304" s="16">
        <f>SUM(F305+F306+F307+F308+F309)</f>
        <v>0</v>
      </c>
      <c r="G304" s="16">
        <f>SUM(G305+G306+G307+G308+G309)</f>
        <v>0</v>
      </c>
      <c r="H304" s="16">
        <f t="shared" ref="H304:I304" si="133">SUM(H305+H306+H307+H308+H309)</f>
        <v>0</v>
      </c>
      <c r="I304" s="16">
        <f t="shared" si="133"/>
        <v>0</v>
      </c>
      <c r="J304" s="16">
        <v>0</v>
      </c>
      <c r="K304" s="16">
        <f t="shared" ref="K304:P304" si="134">SUM(K305+K306+K307+K308+K309)</f>
        <v>0</v>
      </c>
      <c r="L304" s="16">
        <f>SUM(L305+L306+L307+L308+L309)</f>
        <v>0</v>
      </c>
      <c r="M304" s="16">
        <f t="shared" si="134"/>
        <v>0</v>
      </c>
      <c r="N304" s="16">
        <f t="shared" si="134"/>
        <v>0</v>
      </c>
      <c r="O304" s="16">
        <f t="shared" si="134"/>
        <v>0</v>
      </c>
      <c r="P304" s="16">
        <f t="shared" si="134"/>
        <v>0</v>
      </c>
    </row>
    <row r="305" spans="1:16" x14ac:dyDescent="0.25">
      <c r="A305" s="25"/>
      <c r="B305" s="28"/>
      <c r="C305" s="28"/>
      <c r="D305" s="28"/>
      <c r="E305" s="4" t="s">
        <v>25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1:16" ht="24" x14ac:dyDescent="0.25">
      <c r="A306" s="25"/>
      <c r="B306" s="28"/>
      <c r="C306" s="28"/>
      <c r="D306" s="28"/>
      <c r="E306" s="4" t="s">
        <v>26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1:16" ht="24" x14ac:dyDescent="0.25">
      <c r="A307" s="25"/>
      <c r="B307" s="28"/>
      <c r="C307" s="28"/>
      <c r="D307" s="28"/>
      <c r="E307" s="4" t="s">
        <v>27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</row>
    <row r="308" spans="1:16" ht="24" x14ac:dyDescent="0.25">
      <c r="A308" s="25"/>
      <c r="B308" s="28"/>
      <c r="C308" s="28"/>
      <c r="D308" s="28"/>
      <c r="E308" s="4" t="s">
        <v>29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</row>
    <row r="309" spans="1:16" ht="24" x14ac:dyDescent="0.25">
      <c r="A309" s="26"/>
      <c r="B309" s="29"/>
      <c r="C309" s="29"/>
      <c r="D309" s="29"/>
      <c r="E309" s="4" t="s">
        <v>28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1:16" ht="19.5" customHeight="1" x14ac:dyDescent="0.25">
      <c r="A310" s="126" t="s">
        <v>136</v>
      </c>
      <c r="B310" s="27" t="s">
        <v>137</v>
      </c>
      <c r="C310" s="27" t="s">
        <v>119</v>
      </c>
      <c r="D310" s="27" t="s">
        <v>102</v>
      </c>
      <c r="E310" s="4" t="s">
        <v>24</v>
      </c>
      <c r="F310" s="16">
        <f>SUM(F311+F312+F313+F314+F315)</f>
        <v>0</v>
      </c>
      <c r="G310" s="16">
        <f>SUM(G311+G312+G313+G314+G315)</f>
        <v>0</v>
      </c>
      <c r="H310" s="16">
        <f t="shared" ref="H310:I310" si="135">SUM(H311+H312+H313+H314+H315)</f>
        <v>0</v>
      </c>
      <c r="I310" s="16">
        <f t="shared" si="135"/>
        <v>0</v>
      </c>
      <c r="J310" s="16">
        <v>0</v>
      </c>
      <c r="K310" s="16">
        <f t="shared" ref="K310" si="136">SUM(K311+K312+K313+K314+K315)</f>
        <v>1000</v>
      </c>
      <c r="L310" s="16">
        <f>SUM(L311+L312+L313+L314+L315)</f>
        <v>0</v>
      </c>
      <c r="M310" s="16">
        <f t="shared" ref="M310:P310" si="137">SUM(M311+M312+M313+M314+M315)</f>
        <v>0</v>
      </c>
      <c r="N310" s="16">
        <f t="shared" si="137"/>
        <v>0</v>
      </c>
      <c r="O310" s="16">
        <f t="shared" si="137"/>
        <v>0</v>
      </c>
      <c r="P310" s="16">
        <f t="shared" si="137"/>
        <v>0</v>
      </c>
    </row>
    <row r="311" spans="1:16" x14ac:dyDescent="0.25">
      <c r="A311" s="127"/>
      <c r="B311" s="28"/>
      <c r="C311" s="28"/>
      <c r="D311" s="28"/>
      <c r="E311" s="4" t="s">
        <v>25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1:16" ht="24" x14ac:dyDescent="0.25">
      <c r="A312" s="127"/>
      <c r="B312" s="28"/>
      <c r="C312" s="28"/>
      <c r="D312" s="28"/>
      <c r="E312" s="4" t="s">
        <v>26</v>
      </c>
      <c r="F312" s="16">
        <v>0</v>
      </c>
      <c r="G312" s="16">
        <v>0</v>
      </c>
      <c r="H312" s="16">
        <v>0</v>
      </c>
      <c r="I312" s="16">
        <v>0</v>
      </c>
      <c r="J312" s="16">
        <v>0</v>
      </c>
      <c r="K312" s="16">
        <v>1000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</row>
    <row r="313" spans="1:16" ht="24" x14ac:dyDescent="0.25">
      <c r="A313" s="127"/>
      <c r="B313" s="28"/>
      <c r="C313" s="28"/>
      <c r="D313" s="28"/>
      <c r="E313" s="4" t="s">
        <v>27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</row>
    <row r="314" spans="1:16" ht="24" x14ac:dyDescent="0.25">
      <c r="A314" s="127"/>
      <c r="B314" s="28"/>
      <c r="C314" s="28"/>
      <c r="D314" s="28"/>
      <c r="E314" s="4" t="s">
        <v>29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1:16" ht="24" x14ac:dyDescent="0.25">
      <c r="A315" s="128"/>
      <c r="B315" s="29"/>
      <c r="C315" s="29"/>
      <c r="D315" s="29"/>
      <c r="E315" s="4" t="s">
        <v>28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1:16" ht="19.5" customHeight="1" x14ac:dyDescent="0.25">
      <c r="A316" s="126" t="s">
        <v>138</v>
      </c>
      <c r="B316" s="27" t="s">
        <v>140</v>
      </c>
      <c r="C316" s="27" t="s">
        <v>119</v>
      </c>
      <c r="D316" s="27" t="s">
        <v>102</v>
      </c>
      <c r="E316" s="4" t="s">
        <v>24</v>
      </c>
      <c r="F316" s="16">
        <f>SUM(F317+F318+F319+F320+F321)</f>
        <v>0</v>
      </c>
      <c r="G316" s="16">
        <f>SUM(G317+G318+G319+G320+G321)</f>
        <v>0</v>
      </c>
      <c r="H316" s="16">
        <f t="shared" ref="H316:I316" si="138">SUM(H317+H318+H319+H320+H321)</f>
        <v>0</v>
      </c>
      <c r="I316" s="16">
        <f t="shared" si="138"/>
        <v>0</v>
      </c>
      <c r="J316" s="16">
        <v>0</v>
      </c>
      <c r="K316" s="16">
        <f t="shared" ref="K316" si="139">SUM(K317+K318+K319+K320+K321)</f>
        <v>0</v>
      </c>
      <c r="L316" s="16">
        <f>SUM(L317+L318+L319+L320+L321)</f>
        <v>1200</v>
      </c>
      <c r="M316" s="16">
        <f t="shared" ref="M316:P316" si="140">SUM(M317+M318+M319+M320+M321)</f>
        <v>0</v>
      </c>
      <c r="N316" s="16">
        <f t="shared" si="140"/>
        <v>0</v>
      </c>
      <c r="O316" s="16">
        <f t="shared" si="140"/>
        <v>0</v>
      </c>
      <c r="P316" s="16">
        <f t="shared" si="140"/>
        <v>0</v>
      </c>
    </row>
    <row r="317" spans="1:16" x14ac:dyDescent="0.25">
      <c r="A317" s="127"/>
      <c r="B317" s="28"/>
      <c r="C317" s="28"/>
      <c r="D317" s="28"/>
      <c r="E317" s="4" t="s">
        <v>25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</row>
    <row r="318" spans="1:16" ht="24" x14ac:dyDescent="0.25">
      <c r="A318" s="127"/>
      <c r="B318" s="28"/>
      <c r="C318" s="28"/>
      <c r="D318" s="28"/>
      <c r="E318" s="4" t="s">
        <v>26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1200</v>
      </c>
      <c r="M318" s="16">
        <v>0</v>
      </c>
      <c r="N318" s="16">
        <v>0</v>
      </c>
      <c r="O318" s="16">
        <v>0</v>
      </c>
      <c r="P318" s="16">
        <v>0</v>
      </c>
    </row>
    <row r="319" spans="1:16" ht="24" x14ac:dyDescent="0.25">
      <c r="A319" s="127"/>
      <c r="B319" s="28"/>
      <c r="C319" s="28"/>
      <c r="D319" s="28"/>
      <c r="E319" s="4" t="s">
        <v>27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1:16" ht="24" x14ac:dyDescent="0.25">
      <c r="A320" s="127"/>
      <c r="B320" s="28"/>
      <c r="C320" s="28"/>
      <c r="D320" s="28"/>
      <c r="E320" s="4" t="s">
        <v>29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1:16" ht="24" x14ac:dyDescent="0.25">
      <c r="A321" s="128"/>
      <c r="B321" s="29"/>
      <c r="C321" s="29"/>
      <c r="D321" s="29"/>
      <c r="E321" s="4" t="s">
        <v>28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1:16" ht="21.75" customHeight="1" x14ac:dyDescent="0.25">
      <c r="A322" s="126" t="s">
        <v>139</v>
      </c>
      <c r="B322" s="27" t="s">
        <v>143</v>
      </c>
      <c r="C322" s="27" t="s">
        <v>119</v>
      </c>
      <c r="D322" s="27" t="s">
        <v>102</v>
      </c>
      <c r="E322" s="4" t="s">
        <v>24</v>
      </c>
      <c r="F322" s="16">
        <f>SUM(F323+F324+F325+F326+F327)</f>
        <v>0</v>
      </c>
      <c r="G322" s="16">
        <f>SUM(G323+G324+G325+G326+G327)</f>
        <v>0</v>
      </c>
      <c r="H322" s="16">
        <f t="shared" ref="H322:I322" si="141">SUM(H323+H324+H325+H326+H327)</f>
        <v>0</v>
      </c>
      <c r="I322" s="16">
        <f t="shared" si="141"/>
        <v>0</v>
      </c>
      <c r="J322" s="16">
        <v>0</v>
      </c>
      <c r="K322" s="16">
        <f t="shared" ref="K322" si="142">SUM(K323+K324+K325+K326+K327)</f>
        <v>0</v>
      </c>
      <c r="L322" s="16">
        <f>SUM(L323+L324+L325+L326+L327)</f>
        <v>23000</v>
      </c>
      <c r="M322" s="16">
        <f t="shared" ref="M322:P322" si="143">SUM(M323+M324+M325+M326+M327)</f>
        <v>0</v>
      </c>
      <c r="N322" s="16">
        <f t="shared" si="143"/>
        <v>0</v>
      </c>
      <c r="O322" s="16">
        <f t="shared" si="143"/>
        <v>0</v>
      </c>
      <c r="P322" s="16">
        <f t="shared" si="143"/>
        <v>0</v>
      </c>
    </row>
    <row r="323" spans="1:16" x14ac:dyDescent="0.25">
      <c r="A323" s="127"/>
      <c r="B323" s="28"/>
      <c r="C323" s="28"/>
      <c r="D323" s="28"/>
      <c r="E323" s="4" t="s">
        <v>25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</row>
    <row r="324" spans="1:16" ht="24" x14ac:dyDescent="0.25">
      <c r="A324" s="127"/>
      <c r="B324" s="28"/>
      <c r="C324" s="28"/>
      <c r="D324" s="28"/>
      <c r="E324" s="4" t="s">
        <v>26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23000</v>
      </c>
      <c r="M324" s="16">
        <v>0</v>
      </c>
      <c r="N324" s="16">
        <v>0</v>
      </c>
      <c r="O324" s="16">
        <v>0</v>
      </c>
      <c r="P324" s="16">
        <v>0</v>
      </c>
    </row>
    <row r="325" spans="1:16" ht="24" x14ac:dyDescent="0.25">
      <c r="A325" s="127"/>
      <c r="B325" s="28"/>
      <c r="C325" s="28"/>
      <c r="D325" s="28"/>
      <c r="E325" s="4" t="s">
        <v>27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1:16" ht="24" x14ac:dyDescent="0.25">
      <c r="A326" s="127"/>
      <c r="B326" s="28"/>
      <c r="C326" s="28"/>
      <c r="D326" s="28"/>
      <c r="E326" s="4" t="s">
        <v>29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1:16" ht="24" x14ac:dyDescent="0.25">
      <c r="A327" s="128"/>
      <c r="B327" s="29"/>
      <c r="C327" s="29"/>
      <c r="D327" s="29"/>
      <c r="E327" s="4" t="s">
        <v>28</v>
      </c>
      <c r="F327" s="16">
        <v>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</row>
    <row r="328" spans="1:16" ht="23.25" customHeight="1" x14ac:dyDescent="0.25">
      <c r="A328" s="126" t="s">
        <v>141</v>
      </c>
      <c r="B328" s="27" t="s">
        <v>144</v>
      </c>
      <c r="C328" s="27" t="s">
        <v>119</v>
      </c>
      <c r="D328" s="27" t="s">
        <v>102</v>
      </c>
      <c r="E328" s="4" t="s">
        <v>24</v>
      </c>
      <c r="F328" s="16">
        <f>SUM(F329+F330+F331+F332+F333)</f>
        <v>0</v>
      </c>
      <c r="G328" s="16">
        <f>SUM(G329+G330+G331+G332+G333)</f>
        <v>0</v>
      </c>
      <c r="H328" s="16">
        <f t="shared" ref="H328:I328" si="144">SUM(H329+H330+H331+H332+H333)</f>
        <v>0</v>
      </c>
      <c r="I328" s="16">
        <f t="shared" si="144"/>
        <v>0</v>
      </c>
      <c r="J328" s="16">
        <v>0</v>
      </c>
      <c r="K328" s="16">
        <f t="shared" ref="K328" si="145">SUM(K329+K330+K331+K332+K333)</f>
        <v>0</v>
      </c>
      <c r="L328" s="16">
        <f>SUM(L329+L330+L331+L332+L333)</f>
        <v>0</v>
      </c>
      <c r="M328" s="16">
        <f t="shared" ref="M328:P328" si="146">SUM(M329+M330+M331+M332+M333)</f>
        <v>0</v>
      </c>
      <c r="N328" s="16">
        <f t="shared" si="146"/>
        <v>0</v>
      </c>
      <c r="O328" s="16">
        <f t="shared" si="146"/>
        <v>0</v>
      </c>
      <c r="P328" s="16">
        <f t="shared" si="146"/>
        <v>0</v>
      </c>
    </row>
    <row r="329" spans="1:16" x14ac:dyDescent="0.25">
      <c r="A329" s="127"/>
      <c r="B329" s="28"/>
      <c r="C329" s="28"/>
      <c r="D329" s="28"/>
      <c r="E329" s="4" t="s">
        <v>25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1:16" ht="24" x14ac:dyDescent="0.25">
      <c r="A330" s="127"/>
      <c r="B330" s="28"/>
      <c r="C330" s="28"/>
      <c r="D330" s="28"/>
      <c r="E330" s="4" t="s">
        <v>26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1:16" ht="24" x14ac:dyDescent="0.25">
      <c r="A331" s="127"/>
      <c r="B331" s="28"/>
      <c r="C331" s="28"/>
      <c r="D331" s="28"/>
      <c r="E331" s="4" t="s">
        <v>27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1:16" ht="24" x14ac:dyDescent="0.25">
      <c r="A332" s="127"/>
      <c r="B332" s="28"/>
      <c r="C332" s="28"/>
      <c r="D332" s="28"/>
      <c r="E332" s="4" t="s">
        <v>29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</row>
    <row r="333" spans="1:16" ht="24" x14ac:dyDescent="0.25">
      <c r="A333" s="128"/>
      <c r="B333" s="29"/>
      <c r="C333" s="29"/>
      <c r="D333" s="29"/>
      <c r="E333" s="4" t="s">
        <v>28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</row>
    <row r="334" spans="1:16" ht="20.25" customHeight="1" x14ac:dyDescent="0.25">
      <c r="A334" s="126" t="s">
        <v>142</v>
      </c>
      <c r="B334" s="27" t="s">
        <v>145</v>
      </c>
      <c r="C334" s="27" t="s">
        <v>119</v>
      </c>
      <c r="D334" s="27" t="s">
        <v>102</v>
      </c>
      <c r="E334" s="4" t="s">
        <v>24</v>
      </c>
      <c r="F334" s="16">
        <f>SUM(F335+F336+F337+F338+F339)</f>
        <v>0</v>
      </c>
      <c r="G334" s="16">
        <f>SUM(G335+G336+G337+G338+G339)</f>
        <v>0</v>
      </c>
      <c r="H334" s="16">
        <f t="shared" ref="H334:I334" si="147">SUM(H335+H336+H337+H338+H339)</f>
        <v>0</v>
      </c>
      <c r="I334" s="16">
        <f t="shared" si="147"/>
        <v>0</v>
      </c>
      <c r="J334" s="16">
        <v>0</v>
      </c>
      <c r="K334" s="16">
        <f t="shared" ref="K334" si="148">SUM(K335+K336+K337+K338+K339)</f>
        <v>1200</v>
      </c>
      <c r="L334" s="16">
        <f>SUM(L335+L336+L337+L338+L339)</f>
        <v>0</v>
      </c>
      <c r="M334" s="16">
        <f t="shared" ref="M334:P334" si="149">SUM(M335+M336+M337+M338+M339)</f>
        <v>0</v>
      </c>
      <c r="N334" s="16">
        <f t="shared" si="149"/>
        <v>0</v>
      </c>
      <c r="O334" s="16">
        <f t="shared" si="149"/>
        <v>0</v>
      </c>
      <c r="P334" s="16">
        <f t="shared" si="149"/>
        <v>0</v>
      </c>
    </row>
    <row r="335" spans="1:16" x14ac:dyDescent="0.25">
      <c r="A335" s="127"/>
      <c r="B335" s="28"/>
      <c r="C335" s="28"/>
      <c r="D335" s="28"/>
      <c r="E335" s="4" t="s">
        <v>25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1:16" ht="24" x14ac:dyDescent="0.25">
      <c r="A336" s="127"/>
      <c r="B336" s="28"/>
      <c r="C336" s="28"/>
      <c r="D336" s="28"/>
      <c r="E336" s="4" t="s">
        <v>26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1200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1:16" ht="24" x14ac:dyDescent="0.25">
      <c r="A337" s="127"/>
      <c r="B337" s="28"/>
      <c r="C337" s="28"/>
      <c r="D337" s="28"/>
      <c r="E337" s="4" t="s">
        <v>27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</row>
    <row r="338" spans="1:16" ht="24" x14ac:dyDescent="0.25">
      <c r="A338" s="127"/>
      <c r="B338" s="28"/>
      <c r="C338" s="28"/>
      <c r="D338" s="28"/>
      <c r="E338" s="4" t="s">
        <v>29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</row>
    <row r="339" spans="1:16" ht="24" x14ac:dyDescent="0.25">
      <c r="A339" s="128"/>
      <c r="B339" s="29"/>
      <c r="C339" s="29"/>
      <c r="D339" s="29"/>
      <c r="E339" s="4" t="s">
        <v>28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1:16" ht="27.75" customHeight="1" x14ac:dyDescent="0.25">
      <c r="A340" s="126" t="s">
        <v>146</v>
      </c>
      <c r="B340" s="27" t="s">
        <v>147</v>
      </c>
      <c r="C340" s="27" t="s">
        <v>119</v>
      </c>
      <c r="D340" s="27" t="s">
        <v>102</v>
      </c>
      <c r="E340" s="4" t="s">
        <v>24</v>
      </c>
      <c r="F340" s="16">
        <f>SUM(F341+F342+F343+F344+F345)</f>
        <v>0</v>
      </c>
      <c r="G340" s="16">
        <f>SUM(G341+G342+G343+G344+G345)</f>
        <v>0</v>
      </c>
      <c r="H340" s="16">
        <f t="shared" ref="H340:I340" si="150">SUM(H341+H342+H343+H344+H345)</f>
        <v>0</v>
      </c>
      <c r="I340" s="16">
        <f t="shared" si="150"/>
        <v>0</v>
      </c>
      <c r="J340" s="16">
        <v>0</v>
      </c>
      <c r="K340" s="16">
        <f t="shared" ref="K340" si="151">SUM(K341+K342+K343+K344+K345)</f>
        <v>700</v>
      </c>
      <c r="L340" s="16">
        <f>SUM(L341+L342+L343+L344+L345)</f>
        <v>0</v>
      </c>
      <c r="M340" s="16">
        <f t="shared" ref="M340:P340" si="152">SUM(M341+M342+M343+M344+M345)</f>
        <v>0</v>
      </c>
      <c r="N340" s="16">
        <f t="shared" si="152"/>
        <v>0</v>
      </c>
      <c r="O340" s="16">
        <f t="shared" si="152"/>
        <v>0</v>
      </c>
      <c r="P340" s="16">
        <f t="shared" si="152"/>
        <v>0</v>
      </c>
    </row>
    <row r="341" spans="1:16" x14ac:dyDescent="0.25">
      <c r="A341" s="127"/>
      <c r="B341" s="28"/>
      <c r="C341" s="28"/>
      <c r="D341" s="28"/>
      <c r="E341" s="4" t="s">
        <v>25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1:16" ht="24" x14ac:dyDescent="0.25">
      <c r="A342" s="127"/>
      <c r="B342" s="28"/>
      <c r="C342" s="28"/>
      <c r="D342" s="28"/>
      <c r="E342" s="4" t="s">
        <v>26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700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</row>
    <row r="343" spans="1:16" ht="24" x14ac:dyDescent="0.25">
      <c r="A343" s="127"/>
      <c r="B343" s="28"/>
      <c r="C343" s="28"/>
      <c r="D343" s="28"/>
      <c r="E343" s="4" t="s">
        <v>27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</row>
    <row r="344" spans="1:16" ht="24" x14ac:dyDescent="0.25">
      <c r="A344" s="127"/>
      <c r="B344" s="28"/>
      <c r="C344" s="28"/>
      <c r="D344" s="28"/>
      <c r="E344" s="4" t="s">
        <v>29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1:16" ht="24" x14ac:dyDescent="0.25">
      <c r="A345" s="128"/>
      <c r="B345" s="29"/>
      <c r="C345" s="29"/>
      <c r="D345" s="29"/>
      <c r="E345" s="4" t="s">
        <v>28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1:16" ht="21" customHeight="1" x14ac:dyDescent="0.25">
      <c r="A346" s="126" t="s">
        <v>148</v>
      </c>
      <c r="B346" s="27" t="s">
        <v>149</v>
      </c>
      <c r="C346" s="27" t="s">
        <v>119</v>
      </c>
      <c r="D346" s="27" t="s">
        <v>102</v>
      </c>
      <c r="E346" s="4" t="s">
        <v>24</v>
      </c>
      <c r="F346" s="16">
        <f>SUM(F347+F348+F349+F350+F351)</f>
        <v>0</v>
      </c>
      <c r="G346" s="16">
        <f>SUM(G347+G348+G349+G350+G351)</f>
        <v>0</v>
      </c>
      <c r="H346" s="16">
        <f t="shared" ref="H346:J346" si="153">SUM(H347+H348+H349+H350+H351)</f>
        <v>0</v>
      </c>
      <c r="I346" s="16">
        <f t="shared" si="153"/>
        <v>0</v>
      </c>
      <c r="J346" s="16">
        <f t="shared" si="153"/>
        <v>700</v>
      </c>
      <c r="K346" s="16">
        <f t="shared" ref="K346" si="154">SUM(K347+K348+K349+K350+K351)</f>
        <v>0</v>
      </c>
      <c r="L346" s="16">
        <f>SUM(L347+L348+L349+L350+L351)</f>
        <v>0</v>
      </c>
      <c r="M346" s="16">
        <f t="shared" ref="M346:P346" si="155">SUM(M347+M348+M349+M350+M351)</f>
        <v>0</v>
      </c>
      <c r="N346" s="16">
        <f t="shared" si="155"/>
        <v>0</v>
      </c>
      <c r="O346" s="16">
        <f t="shared" si="155"/>
        <v>0</v>
      </c>
      <c r="P346" s="16">
        <f t="shared" si="155"/>
        <v>0</v>
      </c>
    </row>
    <row r="347" spans="1:16" x14ac:dyDescent="0.25">
      <c r="A347" s="127"/>
      <c r="B347" s="28"/>
      <c r="C347" s="28"/>
      <c r="D347" s="28"/>
      <c r="E347" s="4" t="s">
        <v>25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</row>
    <row r="348" spans="1:16" ht="24" x14ac:dyDescent="0.25">
      <c r="A348" s="127"/>
      <c r="B348" s="28"/>
      <c r="C348" s="28"/>
      <c r="D348" s="28"/>
      <c r="E348" s="4" t="s">
        <v>26</v>
      </c>
      <c r="F348" s="16">
        <v>0</v>
      </c>
      <c r="G348" s="16">
        <v>0</v>
      </c>
      <c r="H348" s="16">
        <v>0</v>
      </c>
      <c r="I348" s="16">
        <v>0</v>
      </c>
      <c r="J348" s="16">
        <v>700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</row>
    <row r="349" spans="1:16" ht="24" x14ac:dyDescent="0.25">
      <c r="A349" s="127"/>
      <c r="B349" s="28"/>
      <c r="C349" s="28"/>
      <c r="D349" s="28"/>
      <c r="E349" s="4" t="s">
        <v>27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1:16" ht="24" x14ac:dyDescent="0.25">
      <c r="A350" s="127"/>
      <c r="B350" s="28"/>
      <c r="C350" s="28"/>
      <c r="D350" s="28"/>
      <c r="E350" s="4" t="s">
        <v>29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1:16" ht="24" x14ac:dyDescent="0.25">
      <c r="A351" s="128"/>
      <c r="B351" s="29"/>
      <c r="C351" s="29"/>
      <c r="D351" s="29"/>
      <c r="E351" s="4" t="s">
        <v>28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1:16" ht="24.75" customHeight="1" x14ac:dyDescent="0.25">
      <c r="A352" s="126" t="s">
        <v>150</v>
      </c>
      <c r="B352" s="27" t="s">
        <v>151</v>
      </c>
      <c r="C352" s="27" t="s">
        <v>119</v>
      </c>
      <c r="D352" s="27" t="s">
        <v>102</v>
      </c>
      <c r="E352" s="4" t="s">
        <v>24</v>
      </c>
      <c r="F352" s="16">
        <f>SUM(F353+F354+F355+F356+F357)</f>
        <v>0</v>
      </c>
      <c r="G352" s="16">
        <f>SUM(G353+G354+G355+G356+G357)</f>
        <v>0</v>
      </c>
      <c r="H352" s="16">
        <f t="shared" ref="H352:K352" si="156">SUM(H353+H354+H355+H356+H357)</f>
        <v>0</v>
      </c>
      <c r="I352" s="16">
        <f t="shared" si="156"/>
        <v>0</v>
      </c>
      <c r="J352" s="16">
        <f t="shared" si="156"/>
        <v>0</v>
      </c>
      <c r="K352" s="16">
        <f t="shared" si="156"/>
        <v>0</v>
      </c>
      <c r="L352" s="16">
        <f>SUM(L353+L354+L355+L356+L357)</f>
        <v>950</v>
      </c>
      <c r="M352" s="16">
        <f t="shared" ref="M352:P352" si="157">SUM(M353+M354+M355+M356+M357)</f>
        <v>0</v>
      </c>
      <c r="N352" s="16">
        <f t="shared" si="157"/>
        <v>0</v>
      </c>
      <c r="O352" s="16">
        <f t="shared" si="157"/>
        <v>0</v>
      </c>
      <c r="P352" s="16">
        <f t="shared" si="157"/>
        <v>0</v>
      </c>
    </row>
    <row r="353" spans="1:16" x14ac:dyDescent="0.25">
      <c r="A353" s="127"/>
      <c r="B353" s="28"/>
      <c r="C353" s="28"/>
      <c r="D353" s="28"/>
      <c r="E353" s="4" t="s">
        <v>25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</row>
    <row r="354" spans="1:16" ht="24" x14ac:dyDescent="0.25">
      <c r="A354" s="127"/>
      <c r="B354" s="28"/>
      <c r="C354" s="28"/>
      <c r="D354" s="28"/>
      <c r="E354" s="4" t="s">
        <v>26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950</v>
      </c>
      <c r="M354" s="16">
        <v>0</v>
      </c>
      <c r="N354" s="16">
        <v>0</v>
      </c>
      <c r="O354" s="16">
        <v>0</v>
      </c>
      <c r="P354" s="16">
        <v>0</v>
      </c>
    </row>
    <row r="355" spans="1:16" ht="24" x14ac:dyDescent="0.25">
      <c r="A355" s="127"/>
      <c r="B355" s="28"/>
      <c r="C355" s="28"/>
      <c r="D355" s="28"/>
      <c r="E355" s="4" t="s">
        <v>27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1:16" ht="24" x14ac:dyDescent="0.25">
      <c r="A356" s="127"/>
      <c r="B356" s="28"/>
      <c r="C356" s="28"/>
      <c r="D356" s="28"/>
      <c r="E356" s="4" t="s">
        <v>29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1:16" ht="24" x14ac:dyDescent="0.25">
      <c r="A357" s="128"/>
      <c r="B357" s="29"/>
      <c r="C357" s="29"/>
      <c r="D357" s="29"/>
      <c r="E357" s="4" t="s">
        <v>28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</row>
    <row r="358" spans="1:16" x14ac:dyDescent="0.25">
      <c r="A358" s="53" t="s">
        <v>41</v>
      </c>
      <c r="B358" s="54"/>
      <c r="C358" s="54"/>
      <c r="D358" s="55"/>
      <c r="E358" s="5" t="s">
        <v>24</v>
      </c>
      <c r="F358" s="6">
        <f>SUM(F359+F360+F361+F362+F363)</f>
        <v>0</v>
      </c>
      <c r="G358" s="6">
        <f t="shared" ref="G358:P358" si="158">SUM(G359+G360+G361+G362+G363)</f>
        <v>0</v>
      </c>
      <c r="H358" s="6">
        <f t="shared" si="158"/>
        <v>0</v>
      </c>
      <c r="I358" s="6">
        <f t="shared" si="158"/>
        <v>0</v>
      </c>
      <c r="J358" s="6">
        <f t="shared" si="158"/>
        <v>700</v>
      </c>
      <c r="K358" s="6">
        <f t="shared" si="158"/>
        <v>55000</v>
      </c>
      <c r="L358" s="6">
        <f t="shared" si="158"/>
        <v>77300</v>
      </c>
      <c r="M358" s="6">
        <f t="shared" si="158"/>
        <v>0</v>
      </c>
      <c r="N358" s="6">
        <f t="shared" si="158"/>
        <v>0</v>
      </c>
      <c r="O358" s="6">
        <f t="shared" si="158"/>
        <v>0</v>
      </c>
      <c r="P358" s="6">
        <f t="shared" si="158"/>
        <v>0</v>
      </c>
    </row>
    <row r="359" spans="1:16" ht="24" x14ac:dyDescent="0.25">
      <c r="A359" s="56"/>
      <c r="B359" s="57"/>
      <c r="C359" s="57"/>
      <c r="D359" s="58"/>
      <c r="E359" s="5" t="s">
        <v>25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1:16" ht="24" x14ac:dyDescent="0.25">
      <c r="A360" s="56"/>
      <c r="B360" s="57"/>
      <c r="C360" s="57"/>
      <c r="D360" s="58"/>
      <c r="E360" s="5" t="s">
        <v>26</v>
      </c>
      <c r="F360" s="6">
        <v>0</v>
      </c>
      <c r="G360" s="6">
        <v>0</v>
      </c>
      <c r="H360" s="6">
        <v>0</v>
      </c>
      <c r="I360" s="6">
        <v>0</v>
      </c>
      <c r="J360" s="6">
        <f>SUM(J258+J264+J270+J276+J288+J295+J300+J306+J312+J318+J324+J330+J336+J342+J348+J354+J282)</f>
        <v>700</v>
      </c>
      <c r="K360" s="6">
        <f t="shared" ref="K360:P360" si="159">SUM(K258+K264+K270+K276+K288+K295+K300+K306+K312+K318+K324+K330+K336+K342+K348+K354+K282)</f>
        <v>53400</v>
      </c>
      <c r="L360" s="6">
        <f t="shared" si="159"/>
        <v>77300</v>
      </c>
      <c r="M360" s="6">
        <f t="shared" si="159"/>
        <v>0</v>
      </c>
      <c r="N360" s="6">
        <f t="shared" si="159"/>
        <v>0</v>
      </c>
      <c r="O360" s="6">
        <f t="shared" si="159"/>
        <v>0</v>
      </c>
      <c r="P360" s="6">
        <f t="shared" si="159"/>
        <v>0</v>
      </c>
    </row>
    <row r="361" spans="1:16" ht="24" x14ac:dyDescent="0.25">
      <c r="A361" s="56"/>
      <c r="B361" s="57"/>
      <c r="C361" s="57"/>
      <c r="D361" s="58"/>
      <c r="E361" s="5" t="s">
        <v>27</v>
      </c>
      <c r="F361" s="6">
        <v>0</v>
      </c>
      <c r="G361" s="6">
        <v>0</v>
      </c>
      <c r="H361" s="6">
        <v>0</v>
      </c>
      <c r="I361" s="6">
        <v>0</v>
      </c>
      <c r="J361" s="6">
        <f>SUM(J259+J265+J271+J277+J289+J296+J301+J307+J313+J319+J325+J331+J337+J343+J349+J355+J283)</f>
        <v>0</v>
      </c>
      <c r="K361" s="6">
        <f t="shared" ref="K361:P361" si="160">SUM(K259+K265+K271+K277+K289+K296+K301+K307+K313+K319+K325+K331+K337+K343+K349+K355+K283)</f>
        <v>1600</v>
      </c>
      <c r="L361" s="6">
        <f t="shared" si="160"/>
        <v>0</v>
      </c>
      <c r="M361" s="6">
        <f t="shared" si="160"/>
        <v>0</v>
      </c>
      <c r="N361" s="6">
        <f t="shared" si="160"/>
        <v>0</v>
      </c>
      <c r="O361" s="6">
        <f t="shared" si="160"/>
        <v>0</v>
      </c>
      <c r="P361" s="6">
        <f t="shared" si="160"/>
        <v>0</v>
      </c>
    </row>
    <row r="362" spans="1:16" ht="36" x14ac:dyDescent="0.25">
      <c r="A362" s="56"/>
      <c r="B362" s="57"/>
      <c r="C362" s="57"/>
      <c r="D362" s="58"/>
      <c r="E362" s="5" t="s">
        <v>29</v>
      </c>
      <c r="F362" s="6">
        <v>0</v>
      </c>
      <c r="G362" s="6">
        <v>0</v>
      </c>
      <c r="H362" s="6">
        <v>0</v>
      </c>
      <c r="I362" s="6">
        <v>0</v>
      </c>
      <c r="J362" s="6">
        <f>SUM(J260+J266+J272+J278+J290+J297+J302+J308+J314+J320+J326+J332+J338+J344+J350+J356+J284)</f>
        <v>0</v>
      </c>
      <c r="K362" s="6">
        <f t="shared" ref="K362:P362" si="161">SUM(K260+K266+K272+K278+K290+K297+K302+K308+K314+K320+K326+K332+K338+K344+K350+K356+K284)</f>
        <v>0</v>
      </c>
      <c r="L362" s="6">
        <f t="shared" si="161"/>
        <v>0</v>
      </c>
      <c r="M362" s="6">
        <f t="shared" si="161"/>
        <v>0</v>
      </c>
      <c r="N362" s="6">
        <f t="shared" si="161"/>
        <v>0</v>
      </c>
      <c r="O362" s="6">
        <f t="shared" si="161"/>
        <v>0</v>
      </c>
      <c r="P362" s="6">
        <f t="shared" si="161"/>
        <v>0</v>
      </c>
    </row>
    <row r="363" spans="1:16" ht="24" x14ac:dyDescent="0.25">
      <c r="A363" s="59"/>
      <c r="B363" s="60"/>
      <c r="C363" s="60"/>
      <c r="D363" s="61"/>
      <c r="E363" s="5" t="s">
        <v>28</v>
      </c>
      <c r="F363" s="6">
        <v>0</v>
      </c>
      <c r="G363" s="6">
        <v>0</v>
      </c>
      <c r="H363" s="6">
        <v>0</v>
      </c>
      <c r="I363" s="6">
        <v>0</v>
      </c>
      <c r="J363" s="6">
        <f>SUM(J261+J267+J273+J279+J291+J303+J309+J315+J321+J327+J333+J339+J345+J351+J357+J285)</f>
        <v>0</v>
      </c>
      <c r="K363" s="6">
        <f>SUM(K261+K267+K273+K279+K291+K303+K309+K315+K321+K327+K333+K339+K345+K351+K357+K285)</f>
        <v>0</v>
      </c>
      <c r="L363" s="6">
        <f>SUM(L261+L267+L273+L279+L291+L303+L309+L315+L321+L327+L333+L339+L345+L351+L357+L285)</f>
        <v>0</v>
      </c>
      <c r="M363" s="6">
        <f t="shared" ref="M363:P363" si="162">SUM(M261+M267+M273+M279+M291+M303+M309+M315+M321+M327+M333+M339+M345+M351+M357+M285)</f>
        <v>0</v>
      </c>
      <c r="N363" s="6">
        <f t="shared" si="162"/>
        <v>0</v>
      </c>
      <c r="O363" s="6">
        <f t="shared" si="162"/>
        <v>0</v>
      </c>
      <c r="P363" s="6">
        <f t="shared" si="162"/>
        <v>0</v>
      </c>
    </row>
    <row r="364" spans="1:16" x14ac:dyDescent="0.25">
      <c r="A364" s="62" t="s">
        <v>152</v>
      </c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4"/>
    </row>
    <row r="365" spans="1:16" ht="30.75" customHeight="1" x14ac:dyDescent="0.25">
      <c r="A365" s="24" t="s">
        <v>153</v>
      </c>
      <c r="B365" s="27" t="s">
        <v>154</v>
      </c>
      <c r="C365" s="44" t="s">
        <v>155</v>
      </c>
      <c r="D365" s="27" t="s">
        <v>102</v>
      </c>
      <c r="E365" s="4" t="s">
        <v>24</v>
      </c>
      <c r="F365" s="16">
        <f>SUM(F366+F367+F368+F369+F370)</f>
        <v>2565</v>
      </c>
      <c r="G365" s="16">
        <f>SUM(G366+G367+G368+G369+G370)</f>
        <v>3353</v>
      </c>
      <c r="H365" s="16">
        <f t="shared" ref="H365:K365" si="163">SUM(H366+H367+H368+H369+H370)</f>
        <v>6825</v>
      </c>
      <c r="I365" s="16">
        <f t="shared" si="163"/>
        <v>5115</v>
      </c>
      <c r="J365" s="16">
        <f t="shared" si="163"/>
        <v>5115</v>
      </c>
      <c r="K365" s="16">
        <f t="shared" si="163"/>
        <v>5115</v>
      </c>
      <c r="L365" s="16">
        <f>SUM(L366+L367+L368+L369+L370)</f>
        <v>5115</v>
      </c>
      <c r="M365" s="16">
        <f t="shared" ref="M365:P365" si="164">SUM(M366+M367+M368+M369+M370)</f>
        <v>5115</v>
      </c>
      <c r="N365" s="16">
        <f t="shared" si="164"/>
        <v>5115</v>
      </c>
      <c r="O365" s="16">
        <f t="shared" si="164"/>
        <v>5115</v>
      </c>
      <c r="P365" s="16">
        <f t="shared" si="164"/>
        <v>5115</v>
      </c>
    </row>
    <row r="366" spans="1:16" x14ac:dyDescent="0.25">
      <c r="A366" s="25"/>
      <c r="B366" s="28"/>
      <c r="C366" s="45"/>
      <c r="D366" s="28"/>
      <c r="E366" s="4" t="s">
        <v>25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</row>
    <row r="367" spans="1:16" ht="27.75" customHeight="1" x14ac:dyDescent="0.25">
      <c r="A367" s="25"/>
      <c r="B367" s="28"/>
      <c r="C367" s="45"/>
      <c r="D367" s="28"/>
      <c r="E367" s="4" t="s">
        <v>26</v>
      </c>
      <c r="F367" s="16">
        <v>2450</v>
      </c>
      <c r="G367" s="16">
        <v>3238</v>
      </c>
      <c r="H367" s="16">
        <v>6085</v>
      </c>
      <c r="I367" s="16">
        <v>5000</v>
      </c>
      <c r="J367" s="16">
        <v>5000</v>
      </c>
      <c r="K367" s="16">
        <v>5000</v>
      </c>
      <c r="L367" s="16">
        <v>5000</v>
      </c>
      <c r="M367" s="16">
        <v>5000</v>
      </c>
      <c r="N367" s="16">
        <v>5000</v>
      </c>
      <c r="O367" s="16">
        <v>5000</v>
      </c>
      <c r="P367" s="16">
        <v>5000</v>
      </c>
    </row>
    <row r="368" spans="1:16" ht="24" x14ac:dyDescent="0.25">
      <c r="A368" s="25"/>
      <c r="B368" s="28"/>
      <c r="C368" s="45"/>
      <c r="D368" s="28"/>
      <c r="E368" s="4" t="s">
        <v>27</v>
      </c>
      <c r="F368" s="16">
        <v>115</v>
      </c>
      <c r="G368" s="16">
        <v>115</v>
      </c>
      <c r="H368" s="16">
        <v>740</v>
      </c>
      <c r="I368" s="16">
        <v>115</v>
      </c>
      <c r="J368" s="16">
        <v>115</v>
      </c>
      <c r="K368" s="16">
        <v>115</v>
      </c>
      <c r="L368" s="16">
        <v>115</v>
      </c>
      <c r="M368" s="16">
        <v>115</v>
      </c>
      <c r="N368" s="16">
        <v>115</v>
      </c>
      <c r="O368" s="16">
        <v>115</v>
      </c>
      <c r="P368" s="16">
        <v>115</v>
      </c>
    </row>
    <row r="369" spans="1:16" ht="32.25" customHeight="1" x14ac:dyDescent="0.25">
      <c r="A369" s="25"/>
      <c r="B369" s="28"/>
      <c r="C369" s="45"/>
      <c r="D369" s="28"/>
      <c r="E369" s="4" t="s">
        <v>29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</row>
    <row r="370" spans="1:16" ht="24" x14ac:dyDescent="0.25">
      <c r="A370" s="26"/>
      <c r="B370" s="29"/>
      <c r="C370" s="46"/>
      <c r="D370" s="29"/>
      <c r="E370" s="4" t="s">
        <v>28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</row>
    <row r="371" spans="1:16" x14ac:dyDescent="0.25">
      <c r="A371" s="53" t="s">
        <v>41</v>
      </c>
      <c r="B371" s="54"/>
      <c r="C371" s="54"/>
      <c r="D371" s="55"/>
      <c r="E371" s="5" t="s">
        <v>24</v>
      </c>
      <c r="F371" s="6">
        <f>SUM(F372+F373+F374+F375+F376)</f>
        <v>2565</v>
      </c>
      <c r="G371" s="6">
        <f>SUM(G372+G373+G374+G375+G376)</f>
        <v>3353</v>
      </c>
      <c r="H371" s="6">
        <f t="shared" ref="H371:K371" si="165">SUM(H372+H373+H374+H375+H376)</f>
        <v>6825</v>
      </c>
      <c r="I371" s="6">
        <f t="shared" si="165"/>
        <v>5115</v>
      </c>
      <c r="J371" s="6">
        <f t="shared" si="165"/>
        <v>5115</v>
      </c>
      <c r="K371" s="6">
        <f t="shared" si="165"/>
        <v>5115</v>
      </c>
      <c r="L371" s="6">
        <f>SUM(L372+L373+L374+L375+L376)</f>
        <v>5115</v>
      </c>
      <c r="M371" s="6">
        <f t="shared" ref="M371:P371" si="166">SUM(M372+M373+M374+M375+M376)</f>
        <v>5115</v>
      </c>
      <c r="N371" s="6">
        <f t="shared" si="166"/>
        <v>5115</v>
      </c>
      <c r="O371" s="6">
        <f t="shared" si="166"/>
        <v>5115</v>
      </c>
      <c r="P371" s="6">
        <f t="shared" si="166"/>
        <v>5115</v>
      </c>
    </row>
    <row r="372" spans="1:16" ht="24" x14ac:dyDescent="0.25">
      <c r="A372" s="56"/>
      <c r="B372" s="57"/>
      <c r="C372" s="57"/>
      <c r="D372" s="58"/>
      <c r="E372" s="5" t="s">
        <v>25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</row>
    <row r="373" spans="1:16" ht="24" x14ac:dyDescent="0.25">
      <c r="A373" s="56"/>
      <c r="B373" s="57"/>
      <c r="C373" s="57"/>
      <c r="D373" s="58"/>
      <c r="E373" s="5" t="s">
        <v>26</v>
      </c>
      <c r="F373" s="6">
        <v>2450</v>
      </c>
      <c r="G373" s="6">
        <v>3238</v>
      </c>
      <c r="H373" s="6">
        <v>6085</v>
      </c>
      <c r="I373" s="6">
        <v>5000</v>
      </c>
      <c r="J373" s="6">
        <v>5000</v>
      </c>
      <c r="K373" s="6">
        <v>5000</v>
      </c>
      <c r="L373" s="6">
        <v>5000</v>
      </c>
      <c r="M373" s="6">
        <v>5000</v>
      </c>
      <c r="N373" s="6">
        <v>5000</v>
      </c>
      <c r="O373" s="6">
        <v>5000</v>
      </c>
      <c r="P373" s="6">
        <v>5000</v>
      </c>
    </row>
    <row r="374" spans="1:16" ht="24" x14ac:dyDescent="0.25">
      <c r="A374" s="56"/>
      <c r="B374" s="57"/>
      <c r="C374" s="57"/>
      <c r="D374" s="58"/>
      <c r="E374" s="5" t="s">
        <v>27</v>
      </c>
      <c r="F374" s="6">
        <v>115</v>
      </c>
      <c r="G374" s="6">
        <v>115</v>
      </c>
      <c r="H374" s="6">
        <v>740</v>
      </c>
      <c r="I374" s="6">
        <v>115</v>
      </c>
      <c r="J374" s="6">
        <v>115</v>
      </c>
      <c r="K374" s="6">
        <v>115</v>
      </c>
      <c r="L374" s="6">
        <v>115</v>
      </c>
      <c r="M374" s="6">
        <v>115</v>
      </c>
      <c r="N374" s="6">
        <v>115</v>
      </c>
      <c r="O374" s="6">
        <v>115</v>
      </c>
      <c r="P374" s="6">
        <v>115</v>
      </c>
    </row>
    <row r="375" spans="1:16" ht="36" x14ac:dyDescent="0.25">
      <c r="A375" s="56"/>
      <c r="B375" s="57"/>
      <c r="C375" s="57"/>
      <c r="D375" s="58"/>
      <c r="E375" s="5" t="s">
        <v>29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</row>
    <row r="376" spans="1:16" ht="24" x14ac:dyDescent="0.25">
      <c r="A376" s="59"/>
      <c r="B376" s="60"/>
      <c r="C376" s="60"/>
      <c r="D376" s="61"/>
      <c r="E376" s="5" t="s">
        <v>28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</row>
    <row r="377" spans="1:16" x14ac:dyDescent="0.25">
      <c r="A377" s="15"/>
      <c r="B377" s="62" t="s">
        <v>156</v>
      </c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4"/>
    </row>
    <row r="378" spans="1:16" ht="25.5" customHeight="1" x14ac:dyDescent="0.25">
      <c r="A378" s="24" t="s">
        <v>157</v>
      </c>
      <c r="B378" s="27" t="s">
        <v>158</v>
      </c>
      <c r="C378" s="44" t="s">
        <v>159</v>
      </c>
      <c r="D378" s="27" t="s">
        <v>102</v>
      </c>
      <c r="E378" s="4" t="s">
        <v>24</v>
      </c>
      <c r="F378" s="16">
        <f>SUM(F379+F380+F381+F382+F383)</f>
        <v>0</v>
      </c>
      <c r="G378" s="16">
        <f>SUM(G379+G380+G381+G382+G383)</f>
        <v>0</v>
      </c>
      <c r="H378" s="16">
        <f t="shared" ref="H378:K378" si="167">SUM(H379+H380+H381+H382+H383)</f>
        <v>0</v>
      </c>
      <c r="I378" s="16">
        <f t="shared" si="167"/>
        <v>140</v>
      </c>
      <c r="J378" s="16">
        <f t="shared" si="167"/>
        <v>100</v>
      </c>
      <c r="K378" s="16">
        <f t="shared" si="167"/>
        <v>100</v>
      </c>
      <c r="L378" s="16">
        <f>SUM(L379+L380+L381+L382+L383)</f>
        <v>100</v>
      </c>
      <c r="M378" s="16">
        <f t="shared" ref="M378:P378" si="168">SUM(M379+M380+M381+M382+M383)</f>
        <v>100</v>
      </c>
      <c r="N378" s="16">
        <f t="shared" si="168"/>
        <v>100</v>
      </c>
      <c r="O378" s="16">
        <f t="shared" si="168"/>
        <v>100</v>
      </c>
      <c r="P378" s="16">
        <f t="shared" si="168"/>
        <v>100</v>
      </c>
    </row>
    <row r="379" spans="1:16" x14ac:dyDescent="0.25">
      <c r="A379" s="25"/>
      <c r="B379" s="28"/>
      <c r="C379" s="45"/>
      <c r="D379" s="28"/>
      <c r="E379" s="4" t="s">
        <v>25</v>
      </c>
      <c r="F379" s="16">
        <v>0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</row>
    <row r="380" spans="1:16" ht="25.5" customHeight="1" x14ac:dyDescent="0.25">
      <c r="A380" s="25"/>
      <c r="B380" s="28"/>
      <c r="C380" s="45"/>
      <c r="D380" s="28"/>
      <c r="E380" s="4" t="s">
        <v>26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</row>
    <row r="381" spans="1:16" ht="24" x14ac:dyDescent="0.25">
      <c r="A381" s="25"/>
      <c r="B381" s="28"/>
      <c r="C381" s="45"/>
      <c r="D381" s="28"/>
      <c r="E381" s="4" t="s">
        <v>27</v>
      </c>
      <c r="F381" s="16">
        <v>0</v>
      </c>
      <c r="G381" s="16">
        <v>0</v>
      </c>
      <c r="H381" s="16">
        <v>0</v>
      </c>
      <c r="I381" s="16">
        <v>140</v>
      </c>
      <c r="J381" s="16">
        <v>100</v>
      </c>
      <c r="K381" s="16">
        <v>100</v>
      </c>
      <c r="L381" s="16">
        <v>100</v>
      </c>
      <c r="M381" s="16">
        <v>100</v>
      </c>
      <c r="N381" s="16">
        <v>100</v>
      </c>
      <c r="O381" s="16">
        <v>100</v>
      </c>
      <c r="P381" s="16">
        <v>100</v>
      </c>
    </row>
    <row r="382" spans="1:16" ht="27.75" customHeight="1" x14ac:dyDescent="0.25">
      <c r="A382" s="25"/>
      <c r="B382" s="28"/>
      <c r="C382" s="45"/>
      <c r="D382" s="28"/>
      <c r="E382" s="4" t="s">
        <v>29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</row>
    <row r="383" spans="1:16" ht="24" x14ac:dyDescent="0.25">
      <c r="A383" s="26"/>
      <c r="B383" s="29"/>
      <c r="C383" s="46"/>
      <c r="D383" s="29"/>
      <c r="E383" s="4" t="s">
        <v>28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</row>
    <row r="384" spans="1:16" x14ac:dyDescent="0.25">
      <c r="A384" s="101" t="s">
        <v>41</v>
      </c>
      <c r="B384" s="102"/>
      <c r="C384" s="102"/>
      <c r="D384" s="103"/>
      <c r="E384" s="5" t="s">
        <v>24</v>
      </c>
      <c r="F384" s="6">
        <f>SUM(F385+F386+F387+F388+F389)</f>
        <v>0</v>
      </c>
      <c r="G384" s="6">
        <f>SUM(G385+G386+G387+G388+G389)</f>
        <v>0</v>
      </c>
      <c r="H384" s="6">
        <f t="shared" ref="H384:K384" si="169">SUM(H385+H386+H387+H388+H389)</f>
        <v>0</v>
      </c>
      <c r="I384" s="6">
        <f t="shared" si="169"/>
        <v>100</v>
      </c>
      <c r="J384" s="6">
        <f t="shared" si="169"/>
        <v>100</v>
      </c>
      <c r="K384" s="6">
        <f t="shared" si="169"/>
        <v>100</v>
      </c>
      <c r="L384" s="6">
        <f>SUM(L385+L386+L387+L388+L389)</f>
        <v>100</v>
      </c>
      <c r="M384" s="6">
        <f t="shared" ref="M384:P384" si="170">SUM(M385+M386+M387+M388+M389)</f>
        <v>100</v>
      </c>
      <c r="N384" s="6">
        <f t="shared" si="170"/>
        <v>100</v>
      </c>
      <c r="O384" s="6">
        <f t="shared" si="170"/>
        <v>100</v>
      </c>
      <c r="P384" s="6">
        <f t="shared" si="170"/>
        <v>100</v>
      </c>
    </row>
    <row r="385" spans="1:16" ht="24" x14ac:dyDescent="0.25">
      <c r="A385" s="104"/>
      <c r="B385" s="105"/>
      <c r="C385" s="105"/>
      <c r="D385" s="106"/>
      <c r="E385" s="5" t="s">
        <v>25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</row>
    <row r="386" spans="1:16" ht="26.25" customHeight="1" x14ac:dyDescent="0.25">
      <c r="A386" s="104"/>
      <c r="B386" s="105"/>
      <c r="C386" s="105"/>
      <c r="D386" s="106"/>
      <c r="E386" s="5" t="s">
        <v>26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</row>
    <row r="387" spans="1:16" ht="24" x14ac:dyDescent="0.25">
      <c r="A387" s="104"/>
      <c r="B387" s="105"/>
      <c r="C387" s="105"/>
      <c r="D387" s="106"/>
      <c r="E387" s="5" t="s">
        <v>27</v>
      </c>
      <c r="F387" s="6">
        <v>0</v>
      </c>
      <c r="G387" s="6">
        <v>0</v>
      </c>
      <c r="H387" s="6">
        <v>0</v>
      </c>
      <c r="I387" s="6">
        <v>100</v>
      </c>
      <c r="J387" s="6">
        <v>100</v>
      </c>
      <c r="K387" s="6">
        <v>100</v>
      </c>
      <c r="L387" s="6">
        <v>100</v>
      </c>
      <c r="M387" s="6">
        <v>100</v>
      </c>
      <c r="N387" s="6">
        <v>100</v>
      </c>
      <c r="O387" s="6">
        <v>100</v>
      </c>
      <c r="P387" s="6">
        <v>100</v>
      </c>
    </row>
    <row r="388" spans="1:16" ht="25.5" customHeight="1" x14ac:dyDescent="0.25">
      <c r="A388" s="104"/>
      <c r="B388" s="105"/>
      <c r="C388" s="105"/>
      <c r="D388" s="106"/>
      <c r="E388" s="5" t="s">
        <v>29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</row>
    <row r="389" spans="1:16" ht="24" x14ac:dyDescent="0.25">
      <c r="A389" s="107"/>
      <c r="B389" s="108"/>
      <c r="C389" s="108"/>
      <c r="D389" s="109"/>
      <c r="E389" s="5" t="s">
        <v>28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</row>
    <row r="390" spans="1:16" x14ac:dyDescent="0.25">
      <c r="A390" s="129" t="s">
        <v>160</v>
      </c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1"/>
    </row>
    <row r="391" spans="1:16" ht="22.5" customHeight="1" x14ac:dyDescent="0.25">
      <c r="A391" s="24" t="s">
        <v>161</v>
      </c>
      <c r="B391" s="27" t="s">
        <v>162</v>
      </c>
      <c r="C391" s="44" t="s">
        <v>163</v>
      </c>
      <c r="D391" s="27" t="s">
        <v>102</v>
      </c>
      <c r="E391" s="4" t="s">
        <v>24</v>
      </c>
      <c r="F391" s="16">
        <f>SUM(F392+F393+F394+F395+F396)</f>
        <v>0</v>
      </c>
      <c r="G391" s="16">
        <f>SUM(G392+G393+G394+G395+G396)</f>
        <v>0</v>
      </c>
      <c r="H391" s="16">
        <f t="shared" ref="H391:K391" si="171">SUM(H392+H393+H394+H395+H396)</f>
        <v>0</v>
      </c>
      <c r="I391" s="16">
        <f t="shared" si="171"/>
        <v>0</v>
      </c>
      <c r="J391" s="16">
        <f t="shared" si="171"/>
        <v>0</v>
      </c>
      <c r="K391" s="16">
        <f t="shared" si="171"/>
        <v>0</v>
      </c>
      <c r="L391" s="16">
        <f>SUM(L392+L393+L394+L395+L396)</f>
        <v>0</v>
      </c>
      <c r="M391" s="16">
        <f t="shared" ref="M391:P391" si="172">SUM(M392+M393+M394+M395+M396)</f>
        <v>0</v>
      </c>
      <c r="N391" s="16">
        <f t="shared" si="172"/>
        <v>0</v>
      </c>
      <c r="O391" s="16">
        <f t="shared" si="172"/>
        <v>0</v>
      </c>
      <c r="P391" s="16">
        <f t="shared" si="172"/>
        <v>0</v>
      </c>
    </row>
    <row r="392" spans="1:16" x14ac:dyDescent="0.25">
      <c r="A392" s="25"/>
      <c r="B392" s="28"/>
      <c r="C392" s="45"/>
      <c r="D392" s="28"/>
      <c r="E392" s="4" t="s">
        <v>25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</row>
    <row r="393" spans="1:16" ht="21.75" customHeight="1" x14ac:dyDescent="0.25">
      <c r="A393" s="25"/>
      <c r="B393" s="28"/>
      <c r="C393" s="45"/>
      <c r="D393" s="28"/>
      <c r="E393" s="4" t="s">
        <v>26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</row>
    <row r="394" spans="1:16" ht="24" x14ac:dyDescent="0.25">
      <c r="A394" s="25"/>
      <c r="B394" s="28"/>
      <c r="C394" s="45"/>
      <c r="D394" s="28"/>
      <c r="E394" s="4" t="s">
        <v>27</v>
      </c>
      <c r="F394" s="16">
        <v>0</v>
      </c>
      <c r="G394" s="16">
        <v>0</v>
      </c>
      <c r="H394" s="16">
        <v>0</v>
      </c>
      <c r="I394" s="16"/>
      <c r="J394" s="16"/>
      <c r="K394" s="16"/>
      <c r="L394" s="16"/>
      <c r="M394" s="16"/>
      <c r="N394" s="16">
        <v>0</v>
      </c>
      <c r="O394" s="16"/>
      <c r="P394" s="16">
        <v>0</v>
      </c>
    </row>
    <row r="395" spans="1:16" ht="28.5" customHeight="1" x14ac:dyDescent="0.25">
      <c r="A395" s="25"/>
      <c r="B395" s="28"/>
      <c r="C395" s="45"/>
      <c r="D395" s="28"/>
      <c r="E395" s="4" t="s">
        <v>29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</row>
    <row r="396" spans="1:16" ht="24" x14ac:dyDescent="0.25">
      <c r="A396" s="26"/>
      <c r="B396" s="29"/>
      <c r="C396" s="46"/>
      <c r="D396" s="29"/>
      <c r="E396" s="4" t="s">
        <v>28</v>
      </c>
      <c r="F396" s="16">
        <v>0</v>
      </c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</row>
    <row r="397" spans="1:16" x14ac:dyDescent="0.25">
      <c r="A397" s="101" t="s">
        <v>41</v>
      </c>
      <c r="B397" s="102"/>
      <c r="C397" s="102"/>
      <c r="D397" s="103"/>
      <c r="E397" s="5" t="s">
        <v>24</v>
      </c>
      <c r="F397" s="6">
        <f>SUM(F398+F399+F400+F401+F402)</f>
        <v>0</v>
      </c>
      <c r="G397" s="6">
        <f>SUM(G398+G399+G400+G401+G402)</f>
        <v>0</v>
      </c>
      <c r="H397" s="6">
        <f t="shared" ref="H397:K397" si="173">SUM(H398+H399+H400+H401+H402)</f>
        <v>5</v>
      </c>
      <c r="I397" s="6">
        <f t="shared" si="173"/>
        <v>5</v>
      </c>
      <c r="J397" s="6">
        <f t="shared" si="173"/>
        <v>5</v>
      </c>
      <c r="K397" s="6">
        <f t="shared" si="173"/>
        <v>5</v>
      </c>
      <c r="L397" s="6">
        <f>SUM(L398+L399+L400+L401+L402)</f>
        <v>5</v>
      </c>
      <c r="M397" s="6">
        <f t="shared" ref="M397:P397" si="174">SUM(M398+M399+M400+M401+M402)</f>
        <v>0</v>
      </c>
      <c r="N397" s="6">
        <f t="shared" si="174"/>
        <v>0</v>
      </c>
      <c r="O397" s="6">
        <f t="shared" si="174"/>
        <v>0</v>
      </c>
      <c r="P397" s="6">
        <f t="shared" si="174"/>
        <v>0</v>
      </c>
    </row>
    <row r="398" spans="1:16" ht="24" x14ac:dyDescent="0.25">
      <c r="A398" s="104"/>
      <c r="B398" s="105"/>
      <c r="C398" s="105"/>
      <c r="D398" s="106"/>
      <c r="E398" s="5" t="s">
        <v>25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</row>
    <row r="399" spans="1:16" ht="24" x14ac:dyDescent="0.25">
      <c r="A399" s="104"/>
      <c r="B399" s="105"/>
      <c r="C399" s="105"/>
      <c r="D399" s="106"/>
      <c r="E399" s="5" t="s">
        <v>26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</row>
    <row r="400" spans="1:16" ht="24" x14ac:dyDescent="0.25">
      <c r="A400" s="104"/>
      <c r="B400" s="105"/>
      <c r="C400" s="105"/>
      <c r="D400" s="106"/>
      <c r="E400" s="5" t="s">
        <v>27</v>
      </c>
      <c r="F400" s="6">
        <v>0</v>
      </c>
      <c r="G400" s="6">
        <v>0</v>
      </c>
      <c r="H400" s="6">
        <v>5</v>
      </c>
      <c r="I400" s="6">
        <v>5</v>
      </c>
      <c r="J400" s="6">
        <v>5</v>
      </c>
      <c r="K400" s="6">
        <v>5</v>
      </c>
      <c r="L400" s="6">
        <v>5</v>
      </c>
      <c r="M400" s="6">
        <v>0</v>
      </c>
      <c r="N400" s="6">
        <v>0</v>
      </c>
      <c r="O400" s="6">
        <v>0</v>
      </c>
      <c r="P400" s="6">
        <v>0</v>
      </c>
    </row>
    <row r="401" spans="1:16" ht="36" x14ac:dyDescent="0.25">
      <c r="A401" s="104"/>
      <c r="B401" s="105"/>
      <c r="C401" s="105"/>
      <c r="D401" s="106"/>
      <c r="E401" s="5" t="s">
        <v>29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</row>
    <row r="402" spans="1:16" ht="24" x14ac:dyDescent="0.25">
      <c r="A402" s="107"/>
      <c r="B402" s="108"/>
      <c r="C402" s="108"/>
      <c r="D402" s="109"/>
      <c r="E402" s="5" t="s">
        <v>28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</row>
    <row r="403" spans="1:16" x14ac:dyDescent="0.25">
      <c r="A403" s="129" t="s">
        <v>164</v>
      </c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3"/>
    </row>
    <row r="404" spans="1:16" ht="19.5" customHeight="1" x14ac:dyDescent="0.25">
      <c r="A404" s="24" t="s">
        <v>165</v>
      </c>
      <c r="B404" s="27" t="s">
        <v>166</v>
      </c>
      <c r="C404" s="44" t="s">
        <v>175</v>
      </c>
      <c r="D404" s="27" t="s">
        <v>102</v>
      </c>
      <c r="E404" s="4" t="s">
        <v>24</v>
      </c>
      <c r="F404" s="16">
        <f>SUM(F405+F406+F407+F408+F409)</f>
        <v>0</v>
      </c>
      <c r="G404" s="16">
        <f>SUM(G405+G406+G407+G408+G409)</f>
        <v>0</v>
      </c>
      <c r="H404" s="16">
        <f t="shared" ref="H404:K404" si="175">SUM(H405+H406+H407+H408+H409)</f>
        <v>0</v>
      </c>
      <c r="I404" s="16">
        <f t="shared" si="175"/>
        <v>10</v>
      </c>
      <c r="J404" s="16">
        <f t="shared" si="175"/>
        <v>10</v>
      </c>
      <c r="K404" s="16">
        <f t="shared" si="175"/>
        <v>10</v>
      </c>
      <c r="L404" s="16">
        <f>SUM(L405+L406+L407+L408+L409)</f>
        <v>0</v>
      </c>
      <c r="M404" s="16">
        <f t="shared" ref="M404:P404" si="176">SUM(M405+M406+M407+M408+M409)</f>
        <v>0</v>
      </c>
      <c r="N404" s="16">
        <f t="shared" si="176"/>
        <v>0</v>
      </c>
      <c r="O404" s="16">
        <f t="shared" si="176"/>
        <v>0</v>
      </c>
      <c r="P404" s="16">
        <f t="shared" si="176"/>
        <v>0</v>
      </c>
    </row>
    <row r="405" spans="1:16" x14ac:dyDescent="0.25">
      <c r="A405" s="25"/>
      <c r="B405" s="28"/>
      <c r="C405" s="45"/>
      <c r="D405" s="28"/>
      <c r="E405" s="4" t="s">
        <v>25</v>
      </c>
      <c r="F405" s="16">
        <v>0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</row>
    <row r="406" spans="1:16" ht="28.5" customHeight="1" x14ac:dyDescent="0.25">
      <c r="A406" s="25"/>
      <c r="B406" s="28"/>
      <c r="C406" s="45"/>
      <c r="D406" s="28"/>
      <c r="E406" s="4" t="s">
        <v>26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</row>
    <row r="407" spans="1:16" ht="24" x14ac:dyDescent="0.25">
      <c r="A407" s="25"/>
      <c r="B407" s="28"/>
      <c r="C407" s="45"/>
      <c r="D407" s="28"/>
      <c r="E407" s="4" t="s">
        <v>27</v>
      </c>
      <c r="F407" s="16">
        <v>0</v>
      </c>
      <c r="G407" s="16">
        <v>0</v>
      </c>
      <c r="H407" s="16">
        <v>0</v>
      </c>
      <c r="I407" s="16">
        <v>10</v>
      </c>
      <c r="J407" s="16">
        <v>10</v>
      </c>
      <c r="K407" s="16">
        <v>10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</row>
    <row r="408" spans="1:16" ht="30" customHeight="1" x14ac:dyDescent="0.25">
      <c r="A408" s="25"/>
      <c r="B408" s="28"/>
      <c r="C408" s="45"/>
      <c r="D408" s="28"/>
      <c r="E408" s="4" t="s">
        <v>29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</row>
    <row r="409" spans="1:16" ht="24" x14ac:dyDescent="0.25">
      <c r="A409" s="26"/>
      <c r="B409" s="29"/>
      <c r="C409" s="46"/>
      <c r="D409" s="29"/>
      <c r="E409" s="4" t="s">
        <v>28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16">
        <v>0</v>
      </c>
      <c r="P409" s="16">
        <v>0</v>
      </c>
    </row>
    <row r="410" spans="1:16" ht="20.25" customHeight="1" x14ac:dyDescent="0.25">
      <c r="A410" s="24" t="s">
        <v>167</v>
      </c>
      <c r="B410" s="134" t="s">
        <v>168</v>
      </c>
      <c r="C410" s="44" t="s">
        <v>175</v>
      </c>
      <c r="D410" s="27" t="s">
        <v>102</v>
      </c>
      <c r="E410" s="4" t="s">
        <v>24</v>
      </c>
      <c r="F410" s="16">
        <f>SUM(F411+F412+F413+F414+F415)</f>
        <v>0</v>
      </c>
      <c r="G410" s="16">
        <f>SUM(G411+G412+G413+G414+G415)</f>
        <v>0</v>
      </c>
      <c r="H410" s="16">
        <f t="shared" ref="H410:K410" si="177">SUM(H411+H412+H413+H414+H415)</f>
        <v>0</v>
      </c>
      <c r="I410" s="16">
        <f t="shared" si="177"/>
        <v>50</v>
      </c>
      <c r="J410" s="16">
        <f t="shared" si="177"/>
        <v>50</v>
      </c>
      <c r="K410" s="16">
        <f t="shared" si="177"/>
        <v>50</v>
      </c>
      <c r="L410" s="16">
        <f>SUM(L411+L412+L413+L414+L415)</f>
        <v>0</v>
      </c>
      <c r="M410" s="16">
        <f t="shared" ref="M410:P410" si="178">SUM(M411+M412+M413+M414+M415)</f>
        <v>0</v>
      </c>
      <c r="N410" s="16">
        <f t="shared" si="178"/>
        <v>0</v>
      </c>
      <c r="O410" s="16">
        <f t="shared" si="178"/>
        <v>0</v>
      </c>
      <c r="P410" s="16">
        <f t="shared" si="178"/>
        <v>0</v>
      </c>
    </row>
    <row r="411" spans="1:16" x14ac:dyDescent="0.25">
      <c r="A411" s="25"/>
      <c r="B411" s="135"/>
      <c r="C411" s="45"/>
      <c r="D411" s="28"/>
      <c r="E411" s="4" t="s">
        <v>25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</row>
    <row r="412" spans="1:16" ht="24" x14ac:dyDescent="0.25">
      <c r="A412" s="25"/>
      <c r="B412" s="135"/>
      <c r="C412" s="45"/>
      <c r="D412" s="28"/>
      <c r="E412" s="4" t="s">
        <v>26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0</v>
      </c>
    </row>
    <row r="413" spans="1:16" ht="24" x14ac:dyDescent="0.25">
      <c r="A413" s="25"/>
      <c r="B413" s="135"/>
      <c r="C413" s="45"/>
      <c r="D413" s="28"/>
      <c r="E413" s="4" t="s">
        <v>27</v>
      </c>
      <c r="F413" s="16">
        <v>0</v>
      </c>
      <c r="G413" s="16">
        <v>0</v>
      </c>
      <c r="H413" s="16">
        <v>0</v>
      </c>
      <c r="I413" s="16">
        <v>50</v>
      </c>
      <c r="J413" s="16">
        <v>50</v>
      </c>
      <c r="K413" s="16">
        <v>50</v>
      </c>
      <c r="L413" s="16">
        <v>0</v>
      </c>
      <c r="M413" s="16">
        <v>0</v>
      </c>
      <c r="N413" s="16">
        <v>0</v>
      </c>
      <c r="O413" s="16">
        <v>0</v>
      </c>
      <c r="P413" s="16">
        <v>0</v>
      </c>
    </row>
    <row r="414" spans="1:16" ht="24" x14ac:dyDescent="0.25">
      <c r="A414" s="25"/>
      <c r="B414" s="135"/>
      <c r="C414" s="45"/>
      <c r="D414" s="28"/>
      <c r="E414" s="4" t="s">
        <v>29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</row>
    <row r="415" spans="1:16" ht="24" x14ac:dyDescent="0.25">
      <c r="A415" s="26"/>
      <c r="B415" s="136"/>
      <c r="C415" s="46"/>
      <c r="D415" s="29"/>
      <c r="E415" s="4" t="s">
        <v>28</v>
      </c>
      <c r="F415" s="16">
        <v>0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6">
        <v>0</v>
      </c>
    </row>
    <row r="416" spans="1:16" ht="18.75" customHeight="1" x14ac:dyDescent="0.25">
      <c r="A416" s="74" t="s">
        <v>170</v>
      </c>
      <c r="B416" s="27" t="s">
        <v>169</v>
      </c>
      <c r="C416" s="44" t="s">
        <v>175</v>
      </c>
      <c r="D416" s="27" t="s">
        <v>102</v>
      </c>
      <c r="E416" s="4" t="s">
        <v>24</v>
      </c>
      <c r="F416" s="16">
        <f>SUM(F417+F418+F419+F420+F421)</f>
        <v>0</v>
      </c>
      <c r="G416" s="16">
        <f>SUM(G417+G418+G419+G420+G421)</f>
        <v>0</v>
      </c>
      <c r="H416" s="16">
        <f t="shared" ref="H416:K416" si="179">SUM(H417+H418+H419+H420+H421)</f>
        <v>0</v>
      </c>
      <c r="I416" s="16">
        <f t="shared" si="179"/>
        <v>5</v>
      </c>
      <c r="J416" s="16">
        <f t="shared" si="179"/>
        <v>5</v>
      </c>
      <c r="K416" s="16">
        <f t="shared" si="179"/>
        <v>5</v>
      </c>
      <c r="L416" s="16">
        <f>SUM(L417+L418+L419+L420+L421)</f>
        <v>0</v>
      </c>
      <c r="M416" s="16">
        <f t="shared" ref="M416:P416" si="180">SUM(M417+M418+M419+M420+M421)</f>
        <v>0</v>
      </c>
      <c r="N416" s="16">
        <f t="shared" si="180"/>
        <v>0</v>
      </c>
      <c r="O416" s="16">
        <f t="shared" si="180"/>
        <v>0</v>
      </c>
      <c r="P416" s="16">
        <f t="shared" si="180"/>
        <v>0</v>
      </c>
    </row>
    <row r="417" spans="1:16" x14ac:dyDescent="0.25">
      <c r="A417" s="75"/>
      <c r="B417" s="28"/>
      <c r="C417" s="45"/>
      <c r="D417" s="28"/>
      <c r="E417" s="4" t="s">
        <v>25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</row>
    <row r="418" spans="1:16" ht="30" customHeight="1" x14ac:dyDescent="0.25">
      <c r="A418" s="75"/>
      <c r="B418" s="28"/>
      <c r="C418" s="45"/>
      <c r="D418" s="28"/>
      <c r="E418" s="4" t="s">
        <v>26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</row>
    <row r="419" spans="1:16" ht="24" x14ac:dyDescent="0.25">
      <c r="A419" s="75"/>
      <c r="B419" s="28"/>
      <c r="C419" s="45"/>
      <c r="D419" s="28"/>
      <c r="E419" s="4" t="s">
        <v>27</v>
      </c>
      <c r="F419" s="16">
        <v>0</v>
      </c>
      <c r="G419" s="16">
        <v>0</v>
      </c>
      <c r="H419" s="16">
        <v>0</v>
      </c>
      <c r="I419" s="16">
        <v>5</v>
      </c>
      <c r="J419" s="16">
        <v>5</v>
      </c>
      <c r="K419" s="16">
        <v>5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</row>
    <row r="420" spans="1:16" ht="27.75" customHeight="1" x14ac:dyDescent="0.25">
      <c r="A420" s="75"/>
      <c r="B420" s="28"/>
      <c r="C420" s="45"/>
      <c r="D420" s="28"/>
      <c r="E420" s="4" t="s">
        <v>29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</row>
    <row r="421" spans="1:16" ht="24" x14ac:dyDescent="0.25">
      <c r="A421" s="76"/>
      <c r="B421" s="29"/>
      <c r="C421" s="46"/>
      <c r="D421" s="29"/>
      <c r="E421" s="4" t="s">
        <v>28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</row>
    <row r="422" spans="1:16" ht="23.25" customHeight="1" x14ac:dyDescent="0.25">
      <c r="A422" s="24" t="s">
        <v>171</v>
      </c>
      <c r="B422" s="27" t="s">
        <v>172</v>
      </c>
      <c r="C422" s="44" t="s">
        <v>175</v>
      </c>
      <c r="D422" s="27" t="s">
        <v>102</v>
      </c>
      <c r="E422" s="4" t="s">
        <v>24</v>
      </c>
      <c r="F422" s="16">
        <f>SUM(F423+F424+F425+F426+F427)</f>
        <v>0</v>
      </c>
      <c r="G422" s="16">
        <f>SUM(G423+G424+G425+G426+G427)</f>
        <v>0</v>
      </c>
      <c r="H422" s="16">
        <f t="shared" ref="H422:K422" si="181">SUM(H423+H424+H425+H426+H427)</f>
        <v>0</v>
      </c>
      <c r="I422" s="16">
        <f t="shared" si="181"/>
        <v>10</v>
      </c>
      <c r="J422" s="16">
        <f t="shared" si="181"/>
        <v>10</v>
      </c>
      <c r="K422" s="16">
        <f t="shared" si="181"/>
        <v>10</v>
      </c>
      <c r="L422" s="16">
        <f>SUM(L423+L424+L425+L426+L427)</f>
        <v>0</v>
      </c>
      <c r="M422" s="16">
        <f t="shared" ref="M422:P422" si="182">SUM(M423+M424+M425+M426+M427)</f>
        <v>0</v>
      </c>
      <c r="N422" s="16">
        <f t="shared" si="182"/>
        <v>0</v>
      </c>
      <c r="O422" s="16">
        <f t="shared" si="182"/>
        <v>0</v>
      </c>
      <c r="P422" s="16">
        <f t="shared" si="182"/>
        <v>0</v>
      </c>
    </row>
    <row r="423" spans="1:16" x14ac:dyDescent="0.25">
      <c r="A423" s="25"/>
      <c r="B423" s="28"/>
      <c r="C423" s="45"/>
      <c r="D423" s="28"/>
      <c r="E423" s="4" t="s">
        <v>25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</row>
    <row r="424" spans="1:16" ht="24" x14ac:dyDescent="0.25">
      <c r="A424" s="25"/>
      <c r="B424" s="28"/>
      <c r="C424" s="45"/>
      <c r="D424" s="28"/>
      <c r="E424" s="4" t="s">
        <v>26</v>
      </c>
      <c r="F424" s="16">
        <v>0</v>
      </c>
      <c r="G424" s="16">
        <v>0</v>
      </c>
      <c r="H424" s="16">
        <v>0</v>
      </c>
      <c r="I424" s="16">
        <v>0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</row>
    <row r="425" spans="1:16" ht="24" x14ac:dyDescent="0.25">
      <c r="A425" s="25"/>
      <c r="B425" s="28"/>
      <c r="C425" s="45"/>
      <c r="D425" s="28"/>
      <c r="E425" s="4" t="s">
        <v>27</v>
      </c>
      <c r="F425" s="16">
        <v>0</v>
      </c>
      <c r="G425" s="16">
        <v>0</v>
      </c>
      <c r="H425" s="16">
        <v>0</v>
      </c>
      <c r="I425" s="16">
        <v>10</v>
      </c>
      <c r="J425" s="16">
        <v>10</v>
      </c>
      <c r="K425" s="16">
        <v>10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</row>
    <row r="426" spans="1:16" ht="24" x14ac:dyDescent="0.25">
      <c r="A426" s="25"/>
      <c r="B426" s="28"/>
      <c r="C426" s="45"/>
      <c r="D426" s="28"/>
      <c r="E426" s="4" t="s">
        <v>29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</row>
    <row r="427" spans="1:16" ht="24" x14ac:dyDescent="0.25">
      <c r="A427" s="26"/>
      <c r="B427" s="29"/>
      <c r="C427" s="46"/>
      <c r="D427" s="29"/>
      <c r="E427" s="4" t="s">
        <v>28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</row>
    <row r="428" spans="1:16" ht="17.25" customHeight="1" x14ac:dyDescent="0.25">
      <c r="A428" s="24" t="s">
        <v>173</v>
      </c>
      <c r="B428" s="27" t="s">
        <v>174</v>
      </c>
      <c r="C428" s="44" t="s">
        <v>175</v>
      </c>
      <c r="D428" s="27" t="s">
        <v>102</v>
      </c>
      <c r="E428" s="4" t="s">
        <v>24</v>
      </c>
      <c r="F428" s="16">
        <f>SUM(F429+F430+F431+F432+F433)</f>
        <v>0</v>
      </c>
      <c r="G428" s="16">
        <f>SUM(G429+G430+G431+G432+G433)</f>
        <v>0</v>
      </c>
      <c r="H428" s="16">
        <f t="shared" ref="H428:K428" si="183">SUM(H429+H430+H431+H432+H433)</f>
        <v>0</v>
      </c>
      <c r="I428" s="16">
        <f t="shared" si="183"/>
        <v>10</v>
      </c>
      <c r="J428" s="16">
        <f t="shared" si="183"/>
        <v>10</v>
      </c>
      <c r="K428" s="16">
        <f t="shared" si="183"/>
        <v>10</v>
      </c>
      <c r="L428" s="16">
        <f>SUM(L429+L430+L431+L432+L433)</f>
        <v>0</v>
      </c>
      <c r="M428" s="16">
        <f t="shared" ref="M428:P428" si="184">SUM(M429+M430+M431+M432+M433)</f>
        <v>0</v>
      </c>
      <c r="N428" s="16">
        <f t="shared" si="184"/>
        <v>0</v>
      </c>
      <c r="O428" s="16">
        <f t="shared" si="184"/>
        <v>0</v>
      </c>
      <c r="P428" s="16">
        <f t="shared" si="184"/>
        <v>0</v>
      </c>
    </row>
    <row r="429" spans="1:16" x14ac:dyDescent="0.25">
      <c r="A429" s="25"/>
      <c r="B429" s="28"/>
      <c r="C429" s="45"/>
      <c r="D429" s="28"/>
      <c r="E429" s="4" t="s">
        <v>25</v>
      </c>
      <c r="F429" s="16">
        <v>0</v>
      </c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</row>
    <row r="430" spans="1:16" ht="24" x14ac:dyDescent="0.25">
      <c r="A430" s="25"/>
      <c r="B430" s="28"/>
      <c r="C430" s="45"/>
      <c r="D430" s="28"/>
      <c r="E430" s="4" t="s">
        <v>26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</row>
    <row r="431" spans="1:16" ht="24" x14ac:dyDescent="0.25">
      <c r="A431" s="25"/>
      <c r="B431" s="28"/>
      <c r="C431" s="45"/>
      <c r="D431" s="28"/>
      <c r="E431" s="4" t="s">
        <v>27</v>
      </c>
      <c r="F431" s="16">
        <v>0</v>
      </c>
      <c r="G431" s="16">
        <v>0</v>
      </c>
      <c r="H431" s="16">
        <v>0</v>
      </c>
      <c r="I431" s="16">
        <v>10</v>
      </c>
      <c r="J431" s="16">
        <v>10</v>
      </c>
      <c r="K431" s="16">
        <v>10</v>
      </c>
      <c r="L431" s="16">
        <v>0</v>
      </c>
      <c r="M431" s="16">
        <v>0</v>
      </c>
      <c r="N431" s="16">
        <v>0</v>
      </c>
      <c r="O431" s="16">
        <v>0</v>
      </c>
      <c r="P431" s="16">
        <v>0</v>
      </c>
    </row>
    <row r="432" spans="1:16" ht="24" x14ac:dyDescent="0.25">
      <c r="A432" s="25"/>
      <c r="B432" s="28"/>
      <c r="C432" s="45"/>
      <c r="D432" s="28"/>
      <c r="E432" s="4" t="s">
        <v>29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16">
        <v>0</v>
      </c>
      <c r="P432" s="16">
        <v>0</v>
      </c>
    </row>
    <row r="433" spans="1:16" ht="24" x14ac:dyDescent="0.25">
      <c r="A433" s="26"/>
      <c r="B433" s="29"/>
      <c r="C433" s="46"/>
      <c r="D433" s="29"/>
      <c r="E433" s="4" t="s">
        <v>28</v>
      </c>
      <c r="F433" s="16">
        <v>0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</row>
    <row r="434" spans="1:16" x14ac:dyDescent="0.25">
      <c r="A434" s="101" t="s">
        <v>41</v>
      </c>
      <c r="B434" s="102"/>
      <c r="C434" s="102"/>
      <c r="D434" s="103"/>
      <c r="E434" s="5" t="s">
        <v>24</v>
      </c>
      <c r="F434" s="6">
        <f>SUM(F435+F436+F437+F438+F439)</f>
        <v>0</v>
      </c>
      <c r="G434" s="6">
        <f t="shared" ref="G434:P434" si="185">SUM(G435+G436+G437+G438+G439)</f>
        <v>0</v>
      </c>
      <c r="H434" s="6">
        <f t="shared" si="185"/>
        <v>0</v>
      </c>
      <c r="I434" s="6">
        <f t="shared" si="185"/>
        <v>85</v>
      </c>
      <c r="J434" s="21">
        <f t="shared" si="185"/>
        <v>85</v>
      </c>
      <c r="K434" s="6">
        <f t="shared" si="185"/>
        <v>85</v>
      </c>
      <c r="L434" s="6">
        <f t="shared" si="185"/>
        <v>0</v>
      </c>
      <c r="M434" s="6">
        <f t="shared" si="185"/>
        <v>0</v>
      </c>
      <c r="N434" s="6">
        <f t="shared" si="185"/>
        <v>0</v>
      </c>
      <c r="O434" s="6">
        <f t="shared" si="185"/>
        <v>0</v>
      </c>
      <c r="P434" s="6">
        <f t="shared" si="185"/>
        <v>0</v>
      </c>
    </row>
    <row r="435" spans="1:16" ht="24" x14ac:dyDescent="0.25">
      <c r="A435" s="104"/>
      <c r="B435" s="105"/>
      <c r="C435" s="105"/>
      <c r="D435" s="106"/>
      <c r="E435" s="5" t="s">
        <v>25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</row>
    <row r="436" spans="1:16" ht="24" x14ac:dyDescent="0.25">
      <c r="A436" s="104"/>
      <c r="B436" s="105"/>
      <c r="C436" s="105"/>
      <c r="D436" s="106"/>
      <c r="E436" s="5" t="s">
        <v>26</v>
      </c>
      <c r="F436" s="6">
        <v>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</row>
    <row r="437" spans="1:16" ht="24" x14ac:dyDescent="0.25">
      <c r="A437" s="104"/>
      <c r="B437" s="105"/>
      <c r="C437" s="105"/>
      <c r="D437" s="106"/>
      <c r="E437" s="5" t="s">
        <v>27</v>
      </c>
      <c r="F437" s="6">
        <v>0</v>
      </c>
      <c r="G437" s="6">
        <v>0</v>
      </c>
      <c r="H437" s="6">
        <v>0</v>
      </c>
      <c r="I437" s="6">
        <f>SUM(I407+I413+I419+I425+I431)</f>
        <v>85</v>
      </c>
      <c r="J437" s="6">
        <f t="shared" ref="J437:P437" si="186">SUM(J407+J413+J419+J425+J431)</f>
        <v>85</v>
      </c>
      <c r="K437" s="6">
        <f t="shared" si="186"/>
        <v>85</v>
      </c>
      <c r="L437" s="6">
        <f t="shared" si="186"/>
        <v>0</v>
      </c>
      <c r="M437" s="6">
        <f t="shared" si="186"/>
        <v>0</v>
      </c>
      <c r="N437" s="6">
        <f t="shared" si="186"/>
        <v>0</v>
      </c>
      <c r="O437" s="6">
        <f t="shared" si="186"/>
        <v>0</v>
      </c>
      <c r="P437" s="6">
        <f t="shared" si="186"/>
        <v>0</v>
      </c>
    </row>
    <row r="438" spans="1:16" ht="28.5" customHeight="1" x14ac:dyDescent="0.25">
      <c r="A438" s="104"/>
      <c r="B438" s="105"/>
      <c r="C438" s="105"/>
      <c r="D438" s="106"/>
      <c r="E438" s="5" t="s">
        <v>29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</row>
    <row r="439" spans="1:16" ht="24" x14ac:dyDescent="0.25">
      <c r="A439" s="107"/>
      <c r="B439" s="108"/>
      <c r="C439" s="108"/>
      <c r="D439" s="109"/>
      <c r="E439" s="5" t="s">
        <v>28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</row>
    <row r="440" spans="1:16" x14ac:dyDescent="0.25">
      <c r="A440" s="33" t="s">
        <v>176</v>
      </c>
      <c r="B440" s="34"/>
      <c r="C440" s="34"/>
      <c r="D440" s="35"/>
      <c r="E440" s="7" t="s">
        <v>24</v>
      </c>
      <c r="F440" s="9">
        <f>SUM(F441+F442+F443+F444+F445)</f>
        <v>17769.845000000001</v>
      </c>
      <c r="G440" s="9">
        <f>SUM(G441+G442+G443+G444+G445)</f>
        <v>375345.2</v>
      </c>
      <c r="H440" s="9">
        <f t="shared" ref="H440:P440" si="187">SUM(H441+H442+H443+H444+H445)</f>
        <v>442524.67099999991</v>
      </c>
      <c r="I440" s="9">
        <f t="shared" si="187"/>
        <v>423428.61100000003</v>
      </c>
      <c r="J440" s="9">
        <f t="shared" si="187"/>
        <v>452658.66500000004</v>
      </c>
      <c r="K440" s="9">
        <f t="shared" si="187"/>
        <v>439222.66499999998</v>
      </c>
      <c r="L440" s="9">
        <f t="shared" si="187"/>
        <v>92390</v>
      </c>
      <c r="M440" s="9">
        <f t="shared" si="187"/>
        <v>14585</v>
      </c>
      <c r="N440" s="9">
        <f t="shared" si="187"/>
        <v>14585</v>
      </c>
      <c r="O440" s="9">
        <f t="shared" si="187"/>
        <v>15085</v>
      </c>
      <c r="P440" s="9">
        <f t="shared" si="187"/>
        <v>14585</v>
      </c>
    </row>
    <row r="441" spans="1:16" ht="28.5" x14ac:dyDescent="0.25">
      <c r="A441" s="36"/>
      <c r="B441" s="37"/>
      <c r="C441" s="37"/>
      <c r="D441" s="38"/>
      <c r="E441" s="7" t="s">
        <v>25</v>
      </c>
      <c r="F441" s="9">
        <f>SUM(F38+F51+F94+F113+F126+F163+F176+F207+F250+F359+F372+F385+F398+F435)</f>
        <v>177.8</v>
      </c>
      <c r="G441" s="9">
        <f t="shared" ref="G441:P441" si="188">SUM(G38+G51+G94+G113+G126+G163+G176+G207+G250+G359+G372+G385+G398+G435)</f>
        <v>1190</v>
      </c>
      <c r="H441" s="9">
        <f t="shared" si="188"/>
        <v>1040</v>
      </c>
      <c r="I441" s="9">
        <f t="shared" si="188"/>
        <v>1040</v>
      </c>
      <c r="J441" s="9">
        <f t="shared" si="188"/>
        <v>1040</v>
      </c>
      <c r="K441" s="9">
        <f t="shared" si="188"/>
        <v>1040</v>
      </c>
      <c r="L441" s="9">
        <f t="shared" si="188"/>
        <v>1040</v>
      </c>
      <c r="M441" s="9">
        <f t="shared" si="188"/>
        <v>1040</v>
      </c>
      <c r="N441" s="9">
        <f t="shared" si="188"/>
        <v>1040</v>
      </c>
      <c r="O441" s="9">
        <f t="shared" si="188"/>
        <v>1040</v>
      </c>
      <c r="P441" s="9">
        <f t="shared" si="188"/>
        <v>1040</v>
      </c>
    </row>
    <row r="442" spans="1:16" ht="42.75" x14ac:dyDescent="0.25">
      <c r="A442" s="36"/>
      <c r="B442" s="37"/>
      <c r="C442" s="37"/>
      <c r="D442" s="38"/>
      <c r="E442" s="7" t="s">
        <v>26</v>
      </c>
      <c r="F442" s="9">
        <f>SUM(F39+F52+F95+F114+F127+F164+F177+F208+F251+F360+F373+F386+F399+F436)</f>
        <v>8870.0450000000001</v>
      </c>
      <c r="G442" s="9">
        <f t="shared" ref="G442:P442" si="189">SUM(G39+G52+G95+G114+G127+G164+G177+G208+G251+G360+G373+G386+G399+G436)</f>
        <v>261539.49999999997</v>
      </c>
      <c r="H442" s="9">
        <f t="shared" si="189"/>
        <v>292777.07099999994</v>
      </c>
      <c r="I442" s="9">
        <f t="shared" si="189"/>
        <v>315647.16100000002</v>
      </c>
      <c r="J442" s="9">
        <f t="shared" si="189"/>
        <v>245350.91500000001</v>
      </c>
      <c r="K442" s="9">
        <f t="shared" si="189"/>
        <v>336677.91499999998</v>
      </c>
      <c r="L442" s="9">
        <f t="shared" si="189"/>
        <v>83300</v>
      </c>
      <c r="M442" s="9">
        <f t="shared" si="189"/>
        <v>6000</v>
      </c>
      <c r="N442" s="9">
        <f t="shared" si="189"/>
        <v>6000</v>
      </c>
      <c r="O442" s="9">
        <f t="shared" si="189"/>
        <v>6000</v>
      </c>
      <c r="P442" s="9">
        <f t="shared" si="189"/>
        <v>6000</v>
      </c>
    </row>
    <row r="443" spans="1:16" ht="42.75" x14ac:dyDescent="0.25">
      <c r="A443" s="36"/>
      <c r="B443" s="37"/>
      <c r="C443" s="37"/>
      <c r="D443" s="38"/>
      <c r="E443" s="7" t="s">
        <v>27</v>
      </c>
      <c r="F443" s="9">
        <f>SUM(F40+F53+F96+F115+F128+F165+F178+F209+F252+F361+F374+F387+F400+F437)</f>
        <v>8672</v>
      </c>
      <c r="G443" s="9">
        <f t="shared" ref="G443:P443" si="190">SUM(G40+G53+G96+G115+G128+G165+G178+G209+G252+G361+G374+G387+G400+G437)</f>
        <v>105565.7</v>
      </c>
      <c r="H443" s="9">
        <f t="shared" si="190"/>
        <v>141657.59999999998</v>
      </c>
      <c r="I443" s="9">
        <f t="shared" si="190"/>
        <v>99691.45</v>
      </c>
      <c r="J443" s="9">
        <f t="shared" si="190"/>
        <v>93217.75</v>
      </c>
      <c r="K443" s="9">
        <f t="shared" si="190"/>
        <v>94454.749999999985</v>
      </c>
      <c r="L443" s="9">
        <f t="shared" si="190"/>
        <v>1050</v>
      </c>
      <c r="M443" s="9">
        <f t="shared" si="190"/>
        <v>545</v>
      </c>
      <c r="N443" s="9">
        <f t="shared" si="190"/>
        <v>545</v>
      </c>
      <c r="O443" s="9">
        <f t="shared" si="190"/>
        <v>1045</v>
      </c>
      <c r="P443" s="9">
        <f t="shared" si="190"/>
        <v>545</v>
      </c>
    </row>
    <row r="444" spans="1:16" ht="57" x14ac:dyDescent="0.25">
      <c r="A444" s="36"/>
      <c r="B444" s="37"/>
      <c r="C444" s="37"/>
      <c r="D444" s="38"/>
      <c r="E444" s="7" t="s">
        <v>29</v>
      </c>
      <c r="F444" s="9">
        <f>SUM(F41+F54+F97+F116+F129+F166+F179+F210+F253+F362+F375+F388+F401+F438)</f>
        <v>0</v>
      </c>
      <c r="G444" s="9">
        <f t="shared" ref="G444:P444" si="191">SUM(G41+G54+G97+G116+G129+G166+G179+G210+G253+G362+G375+G388+G401+G438)</f>
        <v>7000</v>
      </c>
      <c r="H444" s="9">
        <f t="shared" si="191"/>
        <v>7000</v>
      </c>
      <c r="I444" s="9">
        <f t="shared" si="191"/>
        <v>7000</v>
      </c>
      <c r="J444" s="9">
        <f t="shared" si="191"/>
        <v>7000</v>
      </c>
      <c r="K444" s="9">
        <f t="shared" si="191"/>
        <v>7000</v>
      </c>
      <c r="L444" s="9">
        <f t="shared" si="191"/>
        <v>7000</v>
      </c>
      <c r="M444" s="9">
        <f t="shared" si="191"/>
        <v>7000</v>
      </c>
      <c r="N444" s="9">
        <f t="shared" si="191"/>
        <v>7000</v>
      </c>
      <c r="O444" s="9">
        <f t="shared" si="191"/>
        <v>7000</v>
      </c>
      <c r="P444" s="9">
        <f t="shared" si="191"/>
        <v>7000</v>
      </c>
    </row>
    <row r="445" spans="1:16" ht="34.5" customHeight="1" x14ac:dyDescent="0.25">
      <c r="A445" s="39"/>
      <c r="B445" s="40"/>
      <c r="C445" s="40"/>
      <c r="D445" s="41"/>
      <c r="E445" s="7" t="s">
        <v>28</v>
      </c>
      <c r="F445" s="9">
        <f>SUM(F42+F55+F98+F117+F130+F167+F180+F211+F254+F363+F376+F389+F402+F439)</f>
        <v>50</v>
      </c>
      <c r="G445" s="9">
        <f t="shared" ref="G445:P445" si="192">SUM(G42+G55+G98+G117+G130+G167+G180+G211+G254+G363+G376+G389+G402+G439)</f>
        <v>50</v>
      </c>
      <c r="H445" s="9">
        <f t="shared" si="192"/>
        <v>50</v>
      </c>
      <c r="I445" s="9">
        <f t="shared" si="192"/>
        <v>50</v>
      </c>
      <c r="J445" s="9">
        <f t="shared" si="192"/>
        <v>106050</v>
      </c>
      <c r="K445" s="9">
        <f t="shared" si="192"/>
        <v>50</v>
      </c>
      <c r="L445" s="9">
        <f t="shared" si="192"/>
        <v>0</v>
      </c>
      <c r="M445" s="9">
        <f t="shared" si="192"/>
        <v>0</v>
      </c>
      <c r="N445" s="9">
        <f t="shared" si="192"/>
        <v>0</v>
      </c>
      <c r="O445" s="9">
        <f t="shared" si="192"/>
        <v>0</v>
      </c>
      <c r="P445" s="9">
        <f t="shared" si="192"/>
        <v>0</v>
      </c>
    </row>
    <row r="446" spans="1:16" x14ac:dyDescent="0.25">
      <c r="A446" s="129" t="s">
        <v>177</v>
      </c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1"/>
    </row>
    <row r="447" spans="1:16" ht="24" customHeight="1" x14ac:dyDescent="0.25">
      <c r="A447" s="74" t="s">
        <v>178</v>
      </c>
      <c r="B447" s="27" t="s">
        <v>181</v>
      </c>
      <c r="C447" s="44" t="s">
        <v>179</v>
      </c>
      <c r="D447" s="27" t="s">
        <v>102</v>
      </c>
      <c r="E447" s="8" t="s">
        <v>24</v>
      </c>
      <c r="F447" s="16">
        <f>SUM(F448+F449+F450+F451+F452)</f>
        <v>0</v>
      </c>
      <c r="G447" s="16">
        <f t="shared" ref="G447:P447" si="193">SUM(G448+G449+G450+G451+G452)</f>
        <v>0</v>
      </c>
      <c r="H447" s="16">
        <f t="shared" si="193"/>
        <v>0</v>
      </c>
      <c r="I447" s="16">
        <f t="shared" si="193"/>
        <v>0</v>
      </c>
      <c r="J447" s="16">
        <f t="shared" si="193"/>
        <v>500</v>
      </c>
      <c r="K447" s="16">
        <f t="shared" si="193"/>
        <v>0</v>
      </c>
      <c r="L447" s="16">
        <f t="shared" si="193"/>
        <v>0</v>
      </c>
      <c r="M447" s="16">
        <f t="shared" si="193"/>
        <v>0</v>
      </c>
      <c r="N447" s="16">
        <f t="shared" si="193"/>
        <v>0</v>
      </c>
      <c r="O447" s="16">
        <f t="shared" si="193"/>
        <v>0</v>
      </c>
      <c r="P447" s="16">
        <f t="shared" si="193"/>
        <v>0</v>
      </c>
    </row>
    <row r="448" spans="1:16" x14ac:dyDescent="0.25">
      <c r="A448" s="75"/>
      <c r="B448" s="28"/>
      <c r="C448" s="45"/>
      <c r="D448" s="28"/>
      <c r="E448" s="8" t="s">
        <v>25</v>
      </c>
      <c r="F448" s="16">
        <v>0</v>
      </c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</row>
    <row r="449" spans="1:16" ht="24" x14ac:dyDescent="0.25">
      <c r="A449" s="75"/>
      <c r="B449" s="28"/>
      <c r="C449" s="45"/>
      <c r="D449" s="28"/>
      <c r="E449" s="8" t="s">
        <v>26</v>
      </c>
      <c r="F449" s="16">
        <v>0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6">
        <v>0</v>
      </c>
      <c r="O449" s="16">
        <v>0</v>
      </c>
      <c r="P449" s="16">
        <v>0</v>
      </c>
    </row>
    <row r="450" spans="1:16" ht="24" x14ac:dyDescent="0.25">
      <c r="A450" s="75"/>
      <c r="B450" s="28"/>
      <c r="C450" s="45"/>
      <c r="D450" s="28"/>
      <c r="E450" s="8" t="s">
        <v>27</v>
      </c>
      <c r="F450" s="16">
        <v>0</v>
      </c>
      <c r="G450" s="16">
        <v>0</v>
      </c>
      <c r="H450" s="16">
        <v>0</v>
      </c>
      <c r="I450" s="16">
        <v>0</v>
      </c>
      <c r="J450" s="16">
        <v>500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</row>
    <row r="451" spans="1:16" ht="24" x14ac:dyDescent="0.25">
      <c r="A451" s="75"/>
      <c r="B451" s="28"/>
      <c r="C451" s="45"/>
      <c r="D451" s="28"/>
      <c r="E451" s="8" t="s">
        <v>29</v>
      </c>
      <c r="F451" s="16">
        <v>0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</row>
    <row r="452" spans="1:16" ht="24" x14ac:dyDescent="0.25">
      <c r="A452" s="76"/>
      <c r="B452" s="29"/>
      <c r="C452" s="46"/>
      <c r="D452" s="29"/>
      <c r="E452" s="8" t="s">
        <v>28</v>
      </c>
      <c r="F452" s="16">
        <v>0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0</v>
      </c>
      <c r="N452" s="16">
        <v>0</v>
      </c>
      <c r="O452" s="16">
        <v>0</v>
      </c>
      <c r="P452" s="16">
        <v>0</v>
      </c>
    </row>
    <row r="453" spans="1:16" x14ac:dyDescent="0.25">
      <c r="A453" s="74" t="s">
        <v>180</v>
      </c>
      <c r="B453" s="27" t="s">
        <v>182</v>
      </c>
      <c r="C453" s="44" t="s">
        <v>179</v>
      </c>
      <c r="D453" s="27" t="s">
        <v>102</v>
      </c>
      <c r="E453" s="8" t="s">
        <v>24</v>
      </c>
      <c r="F453" s="16">
        <f>SUM(F454+F455+F456+F457+F458)</f>
        <v>0</v>
      </c>
      <c r="G453" s="16">
        <f t="shared" ref="G453:P453" si="194">SUM(G454+G455+G456+G457+G458)</f>
        <v>0</v>
      </c>
      <c r="H453" s="16">
        <f t="shared" si="194"/>
        <v>0</v>
      </c>
      <c r="I453" s="16">
        <f t="shared" si="194"/>
        <v>0</v>
      </c>
      <c r="J453" s="16">
        <f t="shared" si="194"/>
        <v>0</v>
      </c>
      <c r="K453" s="16">
        <f t="shared" si="194"/>
        <v>500</v>
      </c>
      <c r="L453" s="16">
        <f t="shared" si="194"/>
        <v>0</v>
      </c>
      <c r="M453" s="16">
        <f t="shared" si="194"/>
        <v>0</v>
      </c>
      <c r="N453" s="16">
        <f t="shared" si="194"/>
        <v>0</v>
      </c>
      <c r="O453" s="16">
        <f t="shared" si="194"/>
        <v>0</v>
      </c>
      <c r="P453" s="16">
        <f t="shared" si="194"/>
        <v>0</v>
      </c>
    </row>
    <row r="454" spans="1:16" x14ac:dyDescent="0.25">
      <c r="A454" s="75"/>
      <c r="B454" s="28"/>
      <c r="C454" s="45"/>
      <c r="D454" s="28"/>
      <c r="E454" s="8" t="s">
        <v>25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</row>
    <row r="455" spans="1:16" ht="24" x14ac:dyDescent="0.25">
      <c r="A455" s="75"/>
      <c r="B455" s="28"/>
      <c r="C455" s="45"/>
      <c r="D455" s="28"/>
      <c r="E455" s="8" t="s">
        <v>26</v>
      </c>
      <c r="F455" s="16">
        <v>0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16">
        <v>0</v>
      </c>
      <c r="P455" s="16">
        <v>0</v>
      </c>
    </row>
    <row r="456" spans="1:16" ht="24" x14ac:dyDescent="0.25">
      <c r="A456" s="75"/>
      <c r="B456" s="28"/>
      <c r="C456" s="45"/>
      <c r="D456" s="28"/>
      <c r="E456" s="8" t="s">
        <v>27</v>
      </c>
      <c r="F456" s="16">
        <v>0</v>
      </c>
      <c r="G456" s="16">
        <v>0</v>
      </c>
      <c r="H456" s="16">
        <v>0</v>
      </c>
      <c r="I456" s="16">
        <v>0</v>
      </c>
      <c r="J456" s="16">
        <v>0</v>
      </c>
      <c r="K456" s="16">
        <v>500</v>
      </c>
      <c r="L456" s="16">
        <v>0</v>
      </c>
      <c r="M456" s="16">
        <v>0</v>
      </c>
      <c r="N456" s="16">
        <v>0</v>
      </c>
      <c r="O456" s="16">
        <v>0</v>
      </c>
      <c r="P456" s="16">
        <v>0</v>
      </c>
    </row>
    <row r="457" spans="1:16" ht="24" x14ac:dyDescent="0.25">
      <c r="A457" s="75"/>
      <c r="B457" s="28"/>
      <c r="C457" s="45"/>
      <c r="D457" s="28"/>
      <c r="E457" s="8" t="s">
        <v>29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</row>
    <row r="458" spans="1:16" ht="24" x14ac:dyDescent="0.25">
      <c r="A458" s="76"/>
      <c r="B458" s="29"/>
      <c r="C458" s="46"/>
      <c r="D458" s="29"/>
      <c r="E458" s="8" t="s">
        <v>28</v>
      </c>
      <c r="F458" s="16">
        <v>0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</row>
    <row r="459" spans="1:16" ht="19.5" customHeight="1" x14ac:dyDescent="0.25">
      <c r="A459" s="24" t="s">
        <v>183</v>
      </c>
      <c r="B459" s="27" t="s">
        <v>194</v>
      </c>
      <c r="C459" s="44" t="s">
        <v>179</v>
      </c>
      <c r="D459" s="27" t="s">
        <v>102</v>
      </c>
      <c r="E459" s="8" t="s">
        <v>24</v>
      </c>
      <c r="F459" s="16">
        <f>SUM(F460+F461+F462+F463+F464)</f>
        <v>0</v>
      </c>
      <c r="G459" s="16">
        <f t="shared" ref="G459:P459" si="195">SUM(G460+G461+G462+G463+G464)</f>
        <v>0</v>
      </c>
      <c r="H459" s="16">
        <f t="shared" si="195"/>
        <v>0</v>
      </c>
      <c r="I459" s="16">
        <f t="shared" si="195"/>
        <v>0</v>
      </c>
      <c r="J459" s="16">
        <f t="shared" si="195"/>
        <v>0</v>
      </c>
      <c r="K459" s="16">
        <f t="shared" si="195"/>
        <v>390</v>
      </c>
      <c r="L459" s="16">
        <f t="shared" si="195"/>
        <v>0</v>
      </c>
      <c r="M459" s="16">
        <f t="shared" si="195"/>
        <v>0</v>
      </c>
      <c r="N459" s="16">
        <f t="shared" si="195"/>
        <v>0</v>
      </c>
      <c r="O459" s="16">
        <f t="shared" si="195"/>
        <v>0</v>
      </c>
      <c r="P459" s="16">
        <f t="shared" si="195"/>
        <v>0</v>
      </c>
    </row>
    <row r="460" spans="1:16" x14ac:dyDescent="0.25">
      <c r="A460" s="25"/>
      <c r="B460" s="28"/>
      <c r="C460" s="45"/>
      <c r="D460" s="28"/>
      <c r="E460" s="8" t="s">
        <v>25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</row>
    <row r="461" spans="1:16" ht="24" x14ac:dyDescent="0.25">
      <c r="A461" s="25"/>
      <c r="B461" s="28"/>
      <c r="C461" s="45"/>
      <c r="D461" s="28"/>
      <c r="E461" s="8" t="s">
        <v>26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</row>
    <row r="462" spans="1:16" ht="24" x14ac:dyDescent="0.25">
      <c r="A462" s="25"/>
      <c r="B462" s="28"/>
      <c r="C462" s="45"/>
      <c r="D462" s="28"/>
      <c r="E462" s="8" t="s">
        <v>27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390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</row>
    <row r="463" spans="1:16" ht="24" x14ac:dyDescent="0.25">
      <c r="A463" s="25"/>
      <c r="B463" s="28"/>
      <c r="C463" s="45"/>
      <c r="D463" s="28"/>
      <c r="E463" s="8" t="s">
        <v>29</v>
      </c>
      <c r="F463" s="16">
        <v>0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6">
        <v>0</v>
      </c>
      <c r="O463" s="16">
        <v>0</v>
      </c>
      <c r="P463" s="16">
        <v>0</v>
      </c>
    </row>
    <row r="464" spans="1:16" ht="24" x14ac:dyDescent="0.25">
      <c r="A464" s="25"/>
      <c r="B464" s="28"/>
      <c r="C464" s="45"/>
      <c r="D464" s="28"/>
      <c r="E464" s="8" t="s">
        <v>28</v>
      </c>
      <c r="F464" s="16">
        <v>0</v>
      </c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6">
        <v>0</v>
      </c>
      <c r="O464" s="16">
        <v>0</v>
      </c>
      <c r="P464" s="16">
        <v>0</v>
      </c>
    </row>
    <row r="465" spans="1:16" ht="21" customHeight="1" x14ac:dyDescent="0.25">
      <c r="A465" s="24" t="s">
        <v>184</v>
      </c>
      <c r="B465" s="27" t="s">
        <v>195</v>
      </c>
      <c r="C465" s="44" t="s">
        <v>189</v>
      </c>
      <c r="D465" s="27" t="s">
        <v>102</v>
      </c>
      <c r="E465" s="8" t="s">
        <v>24</v>
      </c>
      <c r="F465" s="16">
        <f>SUM(F466+F467+F468+F469+F470)</f>
        <v>0</v>
      </c>
      <c r="G465" s="16">
        <f t="shared" ref="G465:P465" si="196">SUM(G466+G467+G468+G469+G470)</f>
        <v>0</v>
      </c>
      <c r="H465" s="16">
        <f t="shared" si="196"/>
        <v>0</v>
      </c>
      <c r="I465" s="16">
        <f t="shared" si="196"/>
        <v>0</v>
      </c>
      <c r="J465" s="16">
        <f t="shared" si="196"/>
        <v>0</v>
      </c>
      <c r="K465" s="16">
        <f t="shared" si="196"/>
        <v>0</v>
      </c>
      <c r="L465" s="16">
        <f t="shared" si="196"/>
        <v>850</v>
      </c>
      <c r="M465" s="16">
        <f t="shared" si="196"/>
        <v>0</v>
      </c>
      <c r="N465" s="16">
        <f t="shared" si="196"/>
        <v>0</v>
      </c>
      <c r="O465" s="16">
        <f t="shared" si="196"/>
        <v>0</v>
      </c>
      <c r="P465" s="16">
        <f t="shared" si="196"/>
        <v>0</v>
      </c>
    </row>
    <row r="466" spans="1:16" x14ac:dyDescent="0.25">
      <c r="A466" s="25"/>
      <c r="B466" s="28"/>
      <c r="C466" s="45"/>
      <c r="D466" s="28"/>
      <c r="E466" s="8" t="s">
        <v>25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</row>
    <row r="467" spans="1:16" ht="24" x14ac:dyDescent="0.25">
      <c r="A467" s="25"/>
      <c r="B467" s="28"/>
      <c r="C467" s="45"/>
      <c r="D467" s="28"/>
      <c r="E467" s="8" t="s">
        <v>26</v>
      </c>
      <c r="F467" s="16">
        <v>0</v>
      </c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16">
        <v>0</v>
      </c>
      <c r="P467" s="16">
        <v>0</v>
      </c>
    </row>
    <row r="468" spans="1:16" ht="24" x14ac:dyDescent="0.25">
      <c r="A468" s="25"/>
      <c r="B468" s="28"/>
      <c r="C468" s="45"/>
      <c r="D468" s="28"/>
      <c r="E468" s="8" t="s">
        <v>27</v>
      </c>
      <c r="F468" s="16">
        <v>0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850</v>
      </c>
      <c r="M468" s="16">
        <v>0</v>
      </c>
      <c r="N468" s="16">
        <v>0</v>
      </c>
      <c r="O468" s="16">
        <v>0</v>
      </c>
      <c r="P468" s="16">
        <v>0</v>
      </c>
    </row>
    <row r="469" spans="1:16" ht="24" x14ac:dyDescent="0.25">
      <c r="A469" s="25"/>
      <c r="B469" s="28"/>
      <c r="C469" s="45"/>
      <c r="D469" s="28"/>
      <c r="E469" s="8" t="s">
        <v>29</v>
      </c>
      <c r="F469" s="16">
        <v>0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16">
        <v>0</v>
      </c>
      <c r="P469" s="16">
        <v>0</v>
      </c>
    </row>
    <row r="470" spans="1:16" ht="24" x14ac:dyDescent="0.25">
      <c r="A470" s="26"/>
      <c r="B470" s="29"/>
      <c r="C470" s="46"/>
      <c r="D470" s="29"/>
      <c r="E470" s="8" t="s">
        <v>28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</row>
    <row r="471" spans="1:16" ht="19.5" customHeight="1" x14ac:dyDescent="0.25">
      <c r="A471" s="24" t="s">
        <v>185</v>
      </c>
      <c r="B471" s="27" t="s">
        <v>196</v>
      </c>
      <c r="C471" s="44" t="s">
        <v>188</v>
      </c>
      <c r="D471" s="27" t="s">
        <v>102</v>
      </c>
      <c r="E471" s="8" t="s">
        <v>24</v>
      </c>
      <c r="F471" s="16">
        <f>SUM(F472+F473+F474+F475+F476)</f>
        <v>0</v>
      </c>
      <c r="G471" s="16">
        <f t="shared" ref="G471:P471" si="197">SUM(G472+G473+G474+G475+G476)</f>
        <v>0</v>
      </c>
      <c r="H471" s="16">
        <f t="shared" si="197"/>
        <v>0</v>
      </c>
      <c r="I471" s="16">
        <f t="shared" si="197"/>
        <v>0</v>
      </c>
      <c r="J471" s="16">
        <f t="shared" si="197"/>
        <v>0</v>
      </c>
      <c r="K471" s="16">
        <f t="shared" si="197"/>
        <v>0</v>
      </c>
      <c r="L471" s="16">
        <f t="shared" si="197"/>
        <v>0</v>
      </c>
      <c r="M471" s="16">
        <f t="shared" si="197"/>
        <v>65</v>
      </c>
      <c r="N471" s="16">
        <f t="shared" si="197"/>
        <v>0</v>
      </c>
      <c r="O471" s="16">
        <f t="shared" si="197"/>
        <v>0</v>
      </c>
      <c r="P471" s="16">
        <f t="shared" si="197"/>
        <v>0</v>
      </c>
    </row>
    <row r="472" spans="1:16" x14ac:dyDescent="0.25">
      <c r="A472" s="25"/>
      <c r="B472" s="28"/>
      <c r="C472" s="45"/>
      <c r="D472" s="28"/>
      <c r="E472" s="8" t="s">
        <v>25</v>
      </c>
      <c r="F472" s="16">
        <v>0</v>
      </c>
      <c r="G472" s="16">
        <v>0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6">
        <v>0</v>
      </c>
      <c r="O472" s="16">
        <v>0</v>
      </c>
      <c r="P472" s="16">
        <v>0</v>
      </c>
    </row>
    <row r="473" spans="1:16" ht="24" x14ac:dyDescent="0.25">
      <c r="A473" s="25"/>
      <c r="B473" s="28"/>
      <c r="C473" s="45"/>
      <c r="D473" s="28"/>
      <c r="E473" s="8" t="s">
        <v>26</v>
      </c>
      <c r="F473" s="16">
        <v>0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</row>
    <row r="474" spans="1:16" ht="24" x14ac:dyDescent="0.25">
      <c r="A474" s="25"/>
      <c r="B474" s="28"/>
      <c r="C474" s="45"/>
      <c r="D474" s="28"/>
      <c r="E474" s="8" t="s">
        <v>27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65</v>
      </c>
      <c r="N474" s="16">
        <v>0</v>
      </c>
      <c r="O474" s="16">
        <v>0</v>
      </c>
      <c r="P474" s="16">
        <v>0</v>
      </c>
    </row>
    <row r="475" spans="1:16" ht="24" x14ac:dyDescent="0.25">
      <c r="A475" s="25"/>
      <c r="B475" s="28"/>
      <c r="C475" s="45"/>
      <c r="D475" s="28"/>
      <c r="E475" s="8" t="s">
        <v>29</v>
      </c>
      <c r="F475" s="16">
        <v>0</v>
      </c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v>0</v>
      </c>
    </row>
    <row r="476" spans="1:16" ht="24" x14ac:dyDescent="0.25">
      <c r="A476" s="26"/>
      <c r="B476" s="29"/>
      <c r="C476" s="46"/>
      <c r="D476" s="29"/>
      <c r="E476" s="8" t="s">
        <v>28</v>
      </c>
      <c r="F476" s="16">
        <v>0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6">
        <v>0</v>
      </c>
      <c r="N476" s="16">
        <v>0</v>
      </c>
      <c r="O476" s="16">
        <v>0</v>
      </c>
      <c r="P476" s="16">
        <v>0</v>
      </c>
    </row>
    <row r="477" spans="1:16" ht="18.75" customHeight="1" x14ac:dyDescent="0.25">
      <c r="A477" s="24" t="s">
        <v>186</v>
      </c>
      <c r="B477" s="27" t="s">
        <v>197</v>
      </c>
      <c r="C477" s="44" t="s">
        <v>190</v>
      </c>
      <c r="D477" s="27" t="s">
        <v>102</v>
      </c>
      <c r="E477" s="8" t="s">
        <v>24</v>
      </c>
      <c r="F477" s="16">
        <f>SUM(F478+F479+F480+F481+F482)</f>
        <v>0</v>
      </c>
      <c r="G477" s="16">
        <f t="shared" ref="G477:P477" si="198">SUM(G478+G479+G480+G481+G482)</f>
        <v>0</v>
      </c>
      <c r="H477" s="16">
        <f t="shared" si="198"/>
        <v>0</v>
      </c>
      <c r="I477" s="16">
        <f t="shared" si="198"/>
        <v>0</v>
      </c>
      <c r="J477" s="16">
        <f t="shared" si="198"/>
        <v>0</v>
      </c>
      <c r="K477" s="16">
        <f t="shared" si="198"/>
        <v>0</v>
      </c>
      <c r="L477" s="16">
        <f t="shared" si="198"/>
        <v>0</v>
      </c>
      <c r="M477" s="16">
        <f t="shared" si="198"/>
        <v>0</v>
      </c>
      <c r="N477" s="16">
        <f t="shared" si="198"/>
        <v>1500</v>
      </c>
      <c r="O477" s="16">
        <f t="shared" si="198"/>
        <v>0</v>
      </c>
      <c r="P477" s="16">
        <f t="shared" si="198"/>
        <v>0</v>
      </c>
    </row>
    <row r="478" spans="1:16" x14ac:dyDescent="0.25">
      <c r="A478" s="25"/>
      <c r="B478" s="28"/>
      <c r="C478" s="45"/>
      <c r="D478" s="28"/>
      <c r="E478" s="8" t="s">
        <v>25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</row>
    <row r="479" spans="1:16" ht="24" x14ac:dyDescent="0.25">
      <c r="A479" s="25"/>
      <c r="B479" s="28"/>
      <c r="C479" s="45"/>
      <c r="D479" s="28"/>
      <c r="E479" s="8" t="s">
        <v>26</v>
      </c>
      <c r="F479" s="16">
        <v>0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0</v>
      </c>
      <c r="N479" s="16">
        <v>0</v>
      </c>
      <c r="O479" s="16">
        <v>0</v>
      </c>
      <c r="P479" s="16">
        <v>0</v>
      </c>
    </row>
    <row r="480" spans="1:16" ht="24" x14ac:dyDescent="0.25">
      <c r="A480" s="25"/>
      <c r="B480" s="28"/>
      <c r="C480" s="45"/>
      <c r="D480" s="28"/>
      <c r="E480" s="8" t="s">
        <v>27</v>
      </c>
      <c r="F480" s="16">
        <v>0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1500</v>
      </c>
      <c r="O480" s="16">
        <v>0</v>
      </c>
      <c r="P480" s="16">
        <v>0</v>
      </c>
    </row>
    <row r="481" spans="1:16" ht="24" x14ac:dyDescent="0.25">
      <c r="A481" s="25"/>
      <c r="B481" s="28"/>
      <c r="C481" s="45"/>
      <c r="D481" s="28"/>
      <c r="E481" s="8" t="s">
        <v>29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</row>
    <row r="482" spans="1:16" ht="24" x14ac:dyDescent="0.25">
      <c r="A482" s="26"/>
      <c r="B482" s="29"/>
      <c r="C482" s="46"/>
      <c r="D482" s="29"/>
      <c r="E482" s="8" t="s">
        <v>28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</row>
    <row r="483" spans="1:16" ht="24.75" customHeight="1" x14ac:dyDescent="0.25">
      <c r="A483" s="24" t="s">
        <v>187</v>
      </c>
      <c r="B483" s="27" t="s">
        <v>198</v>
      </c>
      <c r="C483" s="44" t="s">
        <v>191</v>
      </c>
      <c r="D483" s="27" t="s">
        <v>102</v>
      </c>
      <c r="E483" s="8" t="s">
        <v>24</v>
      </c>
      <c r="F483" s="16">
        <f>SUM(F484+F485+F486+F487+F488)</f>
        <v>0</v>
      </c>
      <c r="G483" s="16">
        <f t="shared" ref="G483:P483" si="199">SUM(G484+G485+G486+G487+G488)</f>
        <v>0</v>
      </c>
      <c r="H483" s="16">
        <f t="shared" si="199"/>
        <v>0</v>
      </c>
      <c r="I483" s="16">
        <f t="shared" si="199"/>
        <v>0</v>
      </c>
      <c r="J483" s="16">
        <f t="shared" si="199"/>
        <v>0</v>
      </c>
      <c r="K483" s="16">
        <f t="shared" si="199"/>
        <v>0</v>
      </c>
      <c r="L483" s="16">
        <f t="shared" si="199"/>
        <v>0</v>
      </c>
      <c r="M483" s="16">
        <f t="shared" si="199"/>
        <v>0</v>
      </c>
      <c r="N483" s="16">
        <f t="shared" si="199"/>
        <v>0</v>
      </c>
      <c r="O483" s="16">
        <f t="shared" si="199"/>
        <v>715</v>
      </c>
      <c r="P483" s="16">
        <f t="shared" si="199"/>
        <v>0</v>
      </c>
    </row>
    <row r="484" spans="1:16" x14ac:dyDescent="0.25">
      <c r="A484" s="25"/>
      <c r="B484" s="28"/>
      <c r="C484" s="45"/>
      <c r="D484" s="28"/>
      <c r="E484" s="8" t="s">
        <v>25</v>
      </c>
      <c r="F484" s="16">
        <v>0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6">
        <v>0</v>
      </c>
      <c r="O484" s="16">
        <v>0</v>
      </c>
      <c r="P484" s="16">
        <v>0</v>
      </c>
    </row>
    <row r="485" spans="1:16" ht="24" x14ac:dyDescent="0.25">
      <c r="A485" s="25"/>
      <c r="B485" s="28"/>
      <c r="C485" s="45"/>
      <c r="D485" s="28"/>
      <c r="E485" s="8" t="s">
        <v>26</v>
      </c>
      <c r="F485" s="16">
        <v>0</v>
      </c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</row>
    <row r="486" spans="1:16" ht="24" x14ac:dyDescent="0.25">
      <c r="A486" s="25"/>
      <c r="B486" s="28"/>
      <c r="C486" s="45"/>
      <c r="D486" s="28"/>
      <c r="E486" s="8" t="s">
        <v>27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715</v>
      </c>
      <c r="P486" s="16">
        <v>0</v>
      </c>
    </row>
    <row r="487" spans="1:16" ht="24" x14ac:dyDescent="0.25">
      <c r="A487" s="25"/>
      <c r="B487" s="28"/>
      <c r="C487" s="45"/>
      <c r="D487" s="28"/>
      <c r="E487" s="8" t="s">
        <v>29</v>
      </c>
      <c r="F487" s="16">
        <v>0</v>
      </c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0</v>
      </c>
      <c r="O487" s="16">
        <v>0</v>
      </c>
      <c r="P487" s="16">
        <v>0</v>
      </c>
    </row>
    <row r="488" spans="1:16" ht="24" x14ac:dyDescent="0.25">
      <c r="A488" s="26"/>
      <c r="B488" s="29"/>
      <c r="C488" s="46"/>
      <c r="D488" s="29"/>
      <c r="E488" s="8" t="s">
        <v>28</v>
      </c>
      <c r="F488" s="16">
        <v>0</v>
      </c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6">
        <v>0</v>
      </c>
      <c r="O488" s="16">
        <v>0</v>
      </c>
      <c r="P488" s="16">
        <v>0</v>
      </c>
    </row>
    <row r="489" spans="1:16" ht="16.5" customHeight="1" x14ac:dyDescent="0.25">
      <c r="A489" s="24" t="s">
        <v>193</v>
      </c>
      <c r="B489" s="27" t="s">
        <v>199</v>
      </c>
      <c r="C489" s="44" t="s">
        <v>192</v>
      </c>
      <c r="D489" s="27" t="s">
        <v>102</v>
      </c>
      <c r="E489" s="8" t="s">
        <v>24</v>
      </c>
      <c r="F489" s="16">
        <f>SUM(F490+F491+F492+F493+F494)</f>
        <v>0</v>
      </c>
      <c r="G489" s="16">
        <f t="shared" ref="G489:P489" si="200">SUM(G490+G491+G492+G493+G494)</f>
        <v>0</v>
      </c>
      <c r="H489" s="16">
        <f t="shared" si="200"/>
        <v>0</v>
      </c>
      <c r="I489" s="16">
        <f t="shared" si="200"/>
        <v>0</v>
      </c>
      <c r="J489" s="16">
        <f t="shared" si="200"/>
        <v>0</v>
      </c>
      <c r="K489" s="16">
        <f t="shared" si="200"/>
        <v>0</v>
      </c>
      <c r="L489" s="16">
        <f t="shared" si="200"/>
        <v>0</v>
      </c>
      <c r="M489" s="16">
        <f t="shared" si="200"/>
        <v>0</v>
      </c>
      <c r="N489" s="16">
        <f t="shared" si="200"/>
        <v>0</v>
      </c>
      <c r="O489" s="16">
        <f t="shared" si="200"/>
        <v>0</v>
      </c>
      <c r="P489" s="16">
        <f t="shared" si="200"/>
        <v>2090</v>
      </c>
    </row>
    <row r="490" spans="1:16" x14ac:dyDescent="0.25">
      <c r="A490" s="25"/>
      <c r="B490" s="28"/>
      <c r="C490" s="45"/>
      <c r="D490" s="28"/>
      <c r="E490" s="8" t="s">
        <v>25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</row>
    <row r="491" spans="1:16" ht="24" x14ac:dyDescent="0.25">
      <c r="A491" s="25"/>
      <c r="B491" s="28"/>
      <c r="C491" s="45"/>
      <c r="D491" s="28"/>
      <c r="E491" s="8" t="s">
        <v>26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0</v>
      </c>
      <c r="N491" s="16">
        <v>0</v>
      </c>
      <c r="O491" s="16">
        <v>0</v>
      </c>
      <c r="P491" s="16">
        <v>0</v>
      </c>
    </row>
    <row r="492" spans="1:16" ht="24" x14ac:dyDescent="0.25">
      <c r="A492" s="25"/>
      <c r="B492" s="28"/>
      <c r="C492" s="45"/>
      <c r="D492" s="28"/>
      <c r="E492" s="8" t="s">
        <v>27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0</v>
      </c>
      <c r="N492" s="16">
        <v>0</v>
      </c>
      <c r="O492" s="16">
        <v>0</v>
      </c>
      <c r="P492" s="16">
        <v>2090</v>
      </c>
    </row>
    <row r="493" spans="1:16" ht="24" x14ac:dyDescent="0.25">
      <c r="A493" s="25"/>
      <c r="B493" s="28"/>
      <c r="C493" s="45"/>
      <c r="D493" s="28"/>
      <c r="E493" s="8" t="s">
        <v>29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</row>
    <row r="494" spans="1:16" ht="24" x14ac:dyDescent="0.25">
      <c r="A494" s="26"/>
      <c r="B494" s="29"/>
      <c r="C494" s="46"/>
      <c r="D494" s="29"/>
      <c r="E494" s="8" t="s">
        <v>28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</row>
    <row r="495" spans="1:16" ht="20.25" customHeight="1" x14ac:dyDescent="0.25">
      <c r="A495" s="24" t="s">
        <v>201</v>
      </c>
      <c r="B495" s="27" t="s">
        <v>200</v>
      </c>
      <c r="C495" s="44" t="s">
        <v>73</v>
      </c>
      <c r="D495" s="27" t="s">
        <v>202</v>
      </c>
      <c r="E495" s="8" t="s">
        <v>24</v>
      </c>
      <c r="F495" s="16">
        <f>SUM(F496+F497+F498+F499+F500)</f>
        <v>0</v>
      </c>
      <c r="G495" s="16">
        <f t="shared" ref="G495:P495" si="201">SUM(G496+G497+G498+G499+G500)</f>
        <v>0</v>
      </c>
      <c r="H495" s="16">
        <f t="shared" si="201"/>
        <v>0</v>
      </c>
      <c r="I495" s="16">
        <f t="shared" si="201"/>
        <v>700000</v>
      </c>
      <c r="J495" s="16">
        <f t="shared" si="201"/>
        <v>700000</v>
      </c>
      <c r="K495" s="16">
        <f t="shared" si="201"/>
        <v>500000</v>
      </c>
      <c r="L495" s="16">
        <f t="shared" si="201"/>
        <v>0</v>
      </c>
      <c r="M495" s="16">
        <f t="shared" si="201"/>
        <v>0</v>
      </c>
      <c r="N495" s="16">
        <f t="shared" si="201"/>
        <v>0</v>
      </c>
      <c r="O495" s="16">
        <f t="shared" si="201"/>
        <v>0</v>
      </c>
      <c r="P495" s="16">
        <f t="shared" si="201"/>
        <v>0</v>
      </c>
    </row>
    <row r="496" spans="1:16" x14ac:dyDescent="0.25">
      <c r="A496" s="25"/>
      <c r="B496" s="28"/>
      <c r="C496" s="45"/>
      <c r="D496" s="28"/>
      <c r="E496" s="8" t="s">
        <v>25</v>
      </c>
      <c r="F496" s="16">
        <v>0</v>
      </c>
      <c r="G496" s="16">
        <v>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0</v>
      </c>
      <c r="N496" s="16">
        <v>0</v>
      </c>
      <c r="O496" s="16">
        <v>0</v>
      </c>
      <c r="P496" s="16">
        <v>0</v>
      </c>
    </row>
    <row r="497" spans="1:16" ht="24" x14ac:dyDescent="0.25">
      <c r="A497" s="25"/>
      <c r="B497" s="28"/>
      <c r="C497" s="45"/>
      <c r="D497" s="28"/>
      <c r="E497" s="8" t="s">
        <v>26</v>
      </c>
      <c r="F497" s="16">
        <v>0</v>
      </c>
      <c r="G497" s="16">
        <v>0</v>
      </c>
      <c r="H497" s="16">
        <v>0</v>
      </c>
      <c r="I497" s="16">
        <v>700000</v>
      </c>
      <c r="J497" s="16">
        <v>700000</v>
      </c>
      <c r="K497" s="16">
        <v>500000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</row>
    <row r="498" spans="1:16" ht="24" x14ac:dyDescent="0.25">
      <c r="A498" s="25"/>
      <c r="B498" s="28"/>
      <c r="C498" s="45"/>
      <c r="D498" s="28"/>
      <c r="E498" s="8" t="s">
        <v>27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</row>
    <row r="499" spans="1:16" ht="24" x14ac:dyDescent="0.25">
      <c r="A499" s="25"/>
      <c r="B499" s="28"/>
      <c r="C499" s="45"/>
      <c r="D499" s="28"/>
      <c r="E499" s="8" t="s">
        <v>29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  <c r="L499" s="16">
        <v>0</v>
      </c>
      <c r="M499" s="16">
        <v>0</v>
      </c>
      <c r="N499" s="16">
        <v>0</v>
      </c>
      <c r="O499" s="16">
        <v>0</v>
      </c>
      <c r="P499" s="16">
        <v>0</v>
      </c>
    </row>
    <row r="500" spans="1:16" ht="24" x14ac:dyDescent="0.25">
      <c r="A500" s="26"/>
      <c r="B500" s="29"/>
      <c r="C500" s="46"/>
      <c r="D500" s="29"/>
      <c r="E500" s="8" t="s">
        <v>28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</row>
    <row r="501" spans="1:16" ht="22.5" customHeight="1" x14ac:dyDescent="0.25">
      <c r="A501" s="24" t="s">
        <v>204</v>
      </c>
      <c r="B501" s="27" t="s">
        <v>203</v>
      </c>
      <c r="C501" s="44" t="s">
        <v>45</v>
      </c>
      <c r="D501" s="27" t="s">
        <v>205</v>
      </c>
      <c r="E501" s="8" t="s">
        <v>24</v>
      </c>
      <c r="F501" s="16">
        <f>SUM(F502+F503+F504+F505+F506)</f>
        <v>100920</v>
      </c>
      <c r="G501" s="16">
        <f t="shared" ref="G501:P501" si="202">SUM(G502+G503+G504+G505+G506)</f>
        <v>30514</v>
      </c>
      <c r="H501" s="16">
        <f t="shared" si="202"/>
        <v>50769</v>
      </c>
      <c r="I501" s="16">
        <f t="shared" si="202"/>
        <v>97583.875</v>
      </c>
      <c r="J501" s="16">
        <f t="shared" si="202"/>
        <v>894841.72600000002</v>
      </c>
      <c r="K501" s="16">
        <f t="shared" si="202"/>
        <v>795349.73699999996</v>
      </c>
      <c r="L501" s="16">
        <f t="shared" si="202"/>
        <v>0</v>
      </c>
      <c r="M501" s="16">
        <f t="shared" si="202"/>
        <v>0</v>
      </c>
      <c r="N501" s="16">
        <f t="shared" si="202"/>
        <v>0</v>
      </c>
      <c r="O501" s="16">
        <f t="shared" si="202"/>
        <v>0</v>
      </c>
      <c r="P501" s="16">
        <f t="shared" si="202"/>
        <v>0</v>
      </c>
    </row>
    <row r="502" spans="1:16" x14ac:dyDescent="0.25">
      <c r="A502" s="25"/>
      <c r="B502" s="28"/>
      <c r="C502" s="45"/>
      <c r="D502" s="28"/>
      <c r="E502" s="8" t="s">
        <v>25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</row>
    <row r="503" spans="1:16" ht="24" x14ac:dyDescent="0.25">
      <c r="A503" s="25"/>
      <c r="B503" s="28"/>
      <c r="C503" s="45"/>
      <c r="D503" s="28"/>
      <c r="E503" s="8" t="s">
        <v>26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v>0</v>
      </c>
      <c r="N503" s="16">
        <v>0</v>
      </c>
      <c r="O503" s="16">
        <v>0</v>
      </c>
      <c r="P503" s="16">
        <v>0</v>
      </c>
    </row>
    <row r="504" spans="1:16" ht="24" x14ac:dyDescent="0.25">
      <c r="A504" s="25"/>
      <c r="B504" s="28"/>
      <c r="C504" s="45"/>
      <c r="D504" s="28"/>
      <c r="E504" s="8" t="s">
        <v>27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16">
        <v>0</v>
      </c>
      <c r="P504" s="16">
        <v>0</v>
      </c>
    </row>
    <row r="505" spans="1:16" ht="24" x14ac:dyDescent="0.25">
      <c r="A505" s="25"/>
      <c r="B505" s="28"/>
      <c r="C505" s="45"/>
      <c r="D505" s="28"/>
      <c r="E505" s="8" t="s">
        <v>29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</row>
    <row r="506" spans="1:16" ht="24" x14ac:dyDescent="0.25">
      <c r="A506" s="26"/>
      <c r="B506" s="29"/>
      <c r="C506" s="46"/>
      <c r="D506" s="29"/>
      <c r="E506" s="8" t="s">
        <v>28</v>
      </c>
      <c r="F506" s="16">
        <v>100920</v>
      </c>
      <c r="G506" s="16">
        <v>30514</v>
      </c>
      <c r="H506" s="16">
        <v>50769</v>
      </c>
      <c r="I506" s="16">
        <v>97583.875</v>
      </c>
      <c r="J506" s="16">
        <v>894841.72600000002</v>
      </c>
      <c r="K506" s="16">
        <v>795349.73699999996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</row>
    <row r="507" spans="1:16" ht="21.75" customHeight="1" x14ac:dyDescent="0.25">
      <c r="A507" s="24" t="s">
        <v>206</v>
      </c>
      <c r="B507" s="27" t="s">
        <v>207</v>
      </c>
      <c r="C507" s="44" t="s">
        <v>32</v>
      </c>
      <c r="D507" s="27" t="s">
        <v>208</v>
      </c>
      <c r="E507" s="8" t="s">
        <v>24</v>
      </c>
      <c r="F507" s="16">
        <f>SUM(F508+F509+F510+F511+F512)</f>
        <v>13600</v>
      </c>
      <c r="G507" s="16">
        <f t="shared" ref="G507:P507" si="203">SUM(G508+G509+G510+G511+G512)</f>
        <v>13600</v>
      </c>
      <c r="H507" s="16">
        <f t="shared" si="203"/>
        <v>13600</v>
      </c>
      <c r="I507" s="16">
        <f t="shared" si="203"/>
        <v>13600</v>
      </c>
      <c r="J507" s="16">
        <f t="shared" si="203"/>
        <v>13600</v>
      </c>
      <c r="K507" s="16">
        <f t="shared" si="203"/>
        <v>13600</v>
      </c>
      <c r="L507" s="16">
        <f t="shared" si="203"/>
        <v>13600</v>
      </c>
      <c r="M507" s="16">
        <f t="shared" si="203"/>
        <v>13600</v>
      </c>
      <c r="N507" s="16">
        <f t="shared" si="203"/>
        <v>13600</v>
      </c>
      <c r="O507" s="16">
        <f t="shared" si="203"/>
        <v>13600</v>
      </c>
      <c r="P507" s="16">
        <f t="shared" si="203"/>
        <v>13600</v>
      </c>
    </row>
    <row r="508" spans="1:16" x14ac:dyDescent="0.25">
      <c r="A508" s="25"/>
      <c r="B508" s="28"/>
      <c r="C508" s="45"/>
      <c r="D508" s="28"/>
      <c r="E508" s="8" t="s">
        <v>25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6">
        <v>0</v>
      </c>
      <c r="N508" s="16">
        <v>0</v>
      </c>
      <c r="O508" s="16">
        <v>0</v>
      </c>
      <c r="P508" s="16">
        <v>0</v>
      </c>
    </row>
    <row r="509" spans="1:16" ht="24" x14ac:dyDescent="0.25">
      <c r="A509" s="25"/>
      <c r="B509" s="28"/>
      <c r="C509" s="45"/>
      <c r="D509" s="28"/>
      <c r="E509" s="8" t="s">
        <v>26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</row>
    <row r="510" spans="1:16" ht="24" x14ac:dyDescent="0.25">
      <c r="A510" s="25"/>
      <c r="B510" s="28"/>
      <c r="C510" s="45"/>
      <c r="D510" s="28"/>
      <c r="E510" s="8" t="s">
        <v>27</v>
      </c>
      <c r="F510" s="16">
        <v>0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</row>
    <row r="511" spans="1:16" ht="24" x14ac:dyDescent="0.25">
      <c r="A511" s="25"/>
      <c r="B511" s="28"/>
      <c r="C511" s="45"/>
      <c r="D511" s="28"/>
      <c r="E511" s="8" t="s">
        <v>29</v>
      </c>
      <c r="F511" s="16">
        <v>0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>
        <v>0</v>
      </c>
      <c r="O511" s="16">
        <v>0</v>
      </c>
      <c r="P511" s="16">
        <v>0</v>
      </c>
    </row>
    <row r="512" spans="1:16" ht="24" x14ac:dyDescent="0.25">
      <c r="A512" s="26"/>
      <c r="B512" s="29"/>
      <c r="C512" s="46"/>
      <c r="D512" s="29"/>
      <c r="E512" s="8" t="s">
        <v>28</v>
      </c>
      <c r="F512" s="16">
        <v>13600</v>
      </c>
      <c r="G512" s="16">
        <v>13600</v>
      </c>
      <c r="H512" s="16">
        <v>13600</v>
      </c>
      <c r="I512" s="16">
        <v>13600</v>
      </c>
      <c r="J512" s="16">
        <v>13600</v>
      </c>
      <c r="K512" s="16">
        <v>13600</v>
      </c>
      <c r="L512" s="16">
        <v>13600</v>
      </c>
      <c r="M512" s="16">
        <v>13600</v>
      </c>
      <c r="N512" s="16">
        <v>13600</v>
      </c>
      <c r="O512" s="16">
        <v>13600</v>
      </c>
      <c r="P512" s="16">
        <v>13600</v>
      </c>
    </row>
    <row r="513" spans="1:16" ht="22.5" customHeight="1" x14ac:dyDescent="0.25">
      <c r="A513" s="24" t="s">
        <v>209</v>
      </c>
      <c r="B513" s="27" t="s">
        <v>211</v>
      </c>
      <c r="C513" s="44" t="s">
        <v>212</v>
      </c>
      <c r="D513" s="44" t="s">
        <v>210</v>
      </c>
      <c r="E513" s="8" t="s">
        <v>24</v>
      </c>
      <c r="F513" s="16">
        <f>SUM(F514+F515+F516+F517+F518)</f>
        <v>96000</v>
      </c>
      <c r="G513" s="16">
        <f t="shared" ref="G513:P513" si="204">SUM(G514+G515+G516+G517+G518)</f>
        <v>45000</v>
      </c>
      <c r="H513" s="16">
        <f t="shared" si="204"/>
        <v>50000</v>
      </c>
      <c r="I513" s="16">
        <f t="shared" si="204"/>
        <v>0</v>
      </c>
      <c r="J513" s="16">
        <f t="shared" si="204"/>
        <v>0</v>
      </c>
      <c r="K513" s="16">
        <f t="shared" si="204"/>
        <v>0</v>
      </c>
      <c r="L513" s="16">
        <f t="shared" si="204"/>
        <v>0</v>
      </c>
      <c r="M513" s="16">
        <f t="shared" si="204"/>
        <v>0</v>
      </c>
      <c r="N513" s="16">
        <f t="shared" si="204"/>
        <v>0</v>
      </c>
      <c r="O513" s="16">
        <f t="shared" si="204"/>
        <v>0</v>
      </c>
      <c r="P513" s="16">
        <f t="shared" si="204"/>
        <v>0</v>
      </c>
    </row>
    <row r="514" spans="1:16" x14ac:dyDescent="0.25">
      <c r="A514" s="25"/>
      <c r="B514" s="28"/>
      <c r="C514" s="45"/>
      <c r="D514" s="45"/>
      <c r="E514" s="8" t="s">
        <v>25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</row>
    <row r="515" spans="1:16" ht="24" x14ac:dyDescent="0.25">
      <c r="A515" s="25"/>
      <c r="B515" s="28"/>
      <c r="C515" s="45"/>
      <c r="D515" s="45"/>
      <c r="E515" s="8" t="s">
        <v>26</v>
      </c>
      <c r="F515" s="16">
        <v>0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v>0</v>
      </c>
    </row>
    <row r="516" spans="1:16" ht="24" x14ac:dyDescent="0.25">
      <c r="A516" s="25"/>
      <c r="B516" s="28"/>
      <c r="C516" s="45"/>
      <c r="D516" s="45"/>
      <c r="E516" s="8" t="s">
        <v>27</v>
      </c>
      <c r="F516" s="16">
        <v>0</v>
      </c>
      <c r="G516" s="16">
        <v>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6">
        <v>0</v>
      </c>
      <c r="N516" s="16">
        <v>0</v>
      </c>
      <c r="O516" s="16">
        <v>0</v>
      </c>
      <c r="P516" s="16">
        <v>0</v>
      </c>
    </row>
    <row r="517" spans="1:16" ht="24" x14ac:dyDescent="0.25">
      <c r="A517" s="25"/>
      <c r="B517" s="28"/>
      <c r="C517" s="45"/>
      <c r="D517" s="45"/>
      <c r="E517" s="8" t="s">
        <v>29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</row>
    <row r="518" spans="1:16" ht="24" x14ac:dyDescent="0.25">
      <c r="A518" s="26"/>
      <c r="B518" s="29"/>
      <c r="C518" s="46"/>
      <c r="D518" s="46"/>
      <c r="E518" s="8" t="s">
        <v>28</v>
      </c>
      <c r="F518" s="16">
        <v>96000</v>
      </c>
      <c r="G518" s="16">
        <v>45000</v>
      </c>
      <c r="H518" s="16">
        <v>50000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</row>
    <row r="519" spans="1:16" ht="23.25" customHeight="1" x14ac:dyDescent="0.25">
      <c r="A519" s="24" t="s">
        <v>214</v>
      </c>
      <c r="B519" s="27" t="s">
        <v>213</v>
      </c>
      <c r="C519" s="44" t="s">
        <v>215</v>
      </c>
      <c r="D519" s="27" t="s">
        <v>102</v>
      </c>
      <c r="E519" s="8" t="s">
        <v>24</v>
      </c>
      <c r="F519" s="16">
        <f>SUM(F520+F521+F522+F523+F524)</f>
        <v>0</v>
      </c>
      <c r="G519" s="16">
        <f t="shared" ref="G519:P519" si="205">SUM(G520+G521+G522+G523+G524)</f>
        <v>0</v>
      </c>
      <c r="H519" s="16">
        <f t="shared" si="205"/>
        <v>0</v>
      </c>
      <c r="I519" s="16">
        <f t="shared" si="205"/>
        <v>0</v>
      </c>
      <c r="J519" s="16">
        <f t="shared" si="205"/>
        <v>0</v>
      </c>
      <c r="K519" s="16">
        <f t="shared" si="205"/>
        <v>0</v>
      </c>
      <c r="L519" s="16">
        <f t="shared" si="205"/>
        <v>0</v>
      </c>
      <c r="M519" s="16">
        <f t="shared" si="205"/>
        <v>0</v>
      </c>
      <c r="N519" s="16">
        <f t="shared" si="205"/>
        <v>0</v>
      </c>
      <c r="O519" s="16">
        <f t="shared" si="205"/>
        <v>0</v>
      </c>
      <c r="P519" s="16">
        <f t="shared" si="205"/>
        <v>0</v>
      </c>
    </row>
    <row r="520" spans="1:16" x14ac:dyDescent="0.25">
      <c r="A520" s="25"/>
      <c r="B520" s="28"/>
      <c r="C520" s="45"/>
      <c r="D520" s="28"/>
      <c r="E520" s="8" t="s">
        <v>25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0</v>
      </c>
    </row>
    <row r="521" spans="1:16" ht="24" x14ac:dyDescent="0.25">
      <c r="A521" s="25"/>
      <c r="B521" s="28"/>
      <c r="C521" s="45"/>
      <c r="D521" s="28"/>
      <c r="E521" s="8" t="s">
        <v>26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</row>
    <row r="522" spans="1:16" ht="24" x14ac:dyDescent="0.25">
      <c r="A522" s="25"/>
      <c r="B522" s="28"/>
      <c r="C522" s="45"/>
      <c r="D522" s="28"/>
      <c r="E522" s="8" t="s">
        <v>27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</row>
    <row r="523" spans="1:16" ht="24" x14ac:dyDescent="0.25">
      <c r="A523" s="25"/>
      <c r="B523" s="28"/>
      <c r="C523" s="45"/>
      <c r="D523" s="28"/>
      <c r="E523" s="8" t="s">
        <v>29</v>
      </c>
      <c r="F523" s="16">
        <v>0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  <c r="O523" s="16">
        <v>0</v>
      </c>
      <c r="P523" s="16">
        <v>0</v>
      </c>
    </row>
    <row r="524" spans="1:16" ht="24" x14ac:dyDescent="0.25">
      <c r="A524" s="26"/>
      <c r="B524" s="29"/>
      <c r="C524" s="46"/>
      <c r="D524" s="29"/>
      <c r="E524" s="8" t="s">
        <v>28</v>
      </c>
      <c r="F524" s="16">
        <v>0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  <c r="O524" s="16">
        <v>0</v>
      </c>
      <c r="P524" s="16">
        <v>0</v>
      </c>
    </row>
    <row r="525" spans="1:16" ht="21" customHeight="1" x14ac:dyDescent="0.25">
      <c r="A525" s="24" t="s">
        <v>227</v>
      </c>
      <c r="B525" s="27" t="s">
        <v>216</v>
      </c>
      <c r="C525" s="44" t="s">
        <v>32</v>
      </c>
      <c r="D525" s="27" t="s">
        <v>217</v>
      </c>
      <c r="E525" s="8" t="s">
        <v>24</v>
      </c>
      <c r="F525" s="16">
        <f>SUM(F526+F527+F528+F529+F530)</f>
        <v>0</v>
      </c>
      <c r="G525" s="16">
        <f t="shared" ref="G525:P525" si="206">SUM(G526+G527+G528+G529+G530)</f>
        <v>3088.6839999999997</v>
      </c>
      <c r="H525" s="16">
        <f t="shared" si="206"/>
        <v>5174.1939999999995</v>
      </c>
      <c r="I525" s="16">
        <f t="shared" si="206"/>
        <v>4100</v>
      </c>
      <c r="J525" s="16">
        <f t="shared" si="206"/>
        <v>4100</v>
      </c>
      <c r="K525" s="16">
        <f t="shared" si="206"/>
        <v>4100</v>
      </c>
      <c r="L525" s="16">
        <f t="shared" si="206"/>
        <v>4100</v>
      </c>
      <c r="M525" s="16">
        <f t="shared" si="206"/>
        <v>4100</v>
      </c>
      <c r="N525" s="16">
        <f t="shared" si="206"/>
        <v>4100</v>
      </c>
      <c r="O525" s="16">
        <f t="shared" si="206"/>
        <v>4100</v>
      </c>
      <c r="P525" s="16">
        <f t="shared" si="206"/>
        <v>4100</v>
      </c>
    </row>
    <row r="526" spans="1:16" x14ac:dyDescent="0.25">
      <c r="A526" s="25"/>
      <c r="B526" s="28"/>
      <c r="C526" s="45"/>
      <c r="D526" s="28"/>
      <c r="E526" s="8" t="s">
        <v>25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</row>
    <row r="527" spans="1:16" ht="24" x14ac:dyDescent="0.25">
      <c r="A527" s="25"/>
      <c r="B527" s="28"/>
      <c r="C527" s="45"/>
      <c r="D527" s="28"/>
      <c r="E527" s="8" t="s">
        <v>26</v>
      </c>
      <c r="F527" s="16">
        <v>0</v>
      </c>
      <c r="G527" s="16">
        <v>1952.8440000000001</v>
      </c>
      <c r="H527" s="16">
        <v>3816.4450000000002</v>
      </c>
      <c r="I527" s="16">
        <v>3000</v>
      </c>
      <c r="J527" s="16">
        <v>3000</v>
      </c>
      <c r="K527" s="16">
        <v>3000</v>
      </c>
      <c r="L527" s="16">
        <v>3000</v>
      </c>
      <c r="M527" s="16">
        <v>3000</v>
      </c>
      <c r="N527" s="16">
        <v>3000</v>
      </c>
      <c r="O527" s="16">
        <v>3000</v>
      </c>
      <c r="P527" s="16">
        <v>3000</v>
      </c>
    </row>
    <row r="528" spans="1:16" ht="24" x14ac:dyDescent="0.25">
      <c r="A528" s="25"/>
      <c r="B528" s="28"/>
      <c r="C528" s="45"/>
      <c r="D528" s="28"/>
      <c r="E528" s="8" t="s">
        <v>27</v>
      </c>
      <c r="F528" s="16">
        <v>0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6">
        <v>0</v>
      </c>
    </row>
    <row r="529" spans="1:16" ht="24" x14ac:dyDescent="0.25">
      <c r="A529" s="25"/>
      <c r="B529" s="28"/>
      <c r="C529" s="45"/>
      <c r="D529" s="28"/>
      <c r="E529" s="8" t="s">
        <v>29</v>
      </c>
      <c r="F529" s="16">
        <v>0</v>
      </c>
      <c r="G529" s="16">
        <v>826.90499999999997</v>
      </c>
      <c r="H529" s="16">
        <v>895.92899999999997</v>
      </c>
      <c r="I529" s="16">
        <v>700</v>
      </c>
      <c r="J529" s="16">
        <v>700</v>
      </c>
      <c r="K529" s="16">
        <v>700</v>
      </c>
      <c r="L529" s="16">
        <v>700</v>
      </c>
      <c r="M529" s="16">
        <v>700</v>
      </c>
      <c r="N529" s="16">
        <v>700</v>
      </c>
      <c r="O529" s="16">
        <v>700</v>
      </c>
      <c r="P529" s="16">
        <v>700</v>
      </c>
    </row>
    <row r="530" spans="1:16" ht="24" x14ac:dyDescent="0.25">
      <c r="A530" s="26"/>
      <c r="B530" s="29"/>
      <c r="C530" s="46"/>
      <c r="D530" s="29"/>
      <c r="E530" s="8" t="s">
        <v>28</v>
      </c>
      <c r="F530" s="16">
        <v>0</v>
      </c>
      <c r="G530" s="16">
        <v>308.935</v>
      </c>
      <c r="H530" s="16">
        <v>461.82</v>
      </c>
      <c r="I530" s="16">
        <v>400</v>
      </c>
      <c r="J530" s="16">
        <v>400</v>
      </c>
      <c r="K530" s="16">
        <v>400</v>
      </c>
      <c r="L530" s="16">
        <v>400</v>
      </c>
      <c r="M530" s="16">
        <v>400</v>
      </c>
      <c r="N530" s="16">
        <v>400</v>
      </c>
      <c r="O530" s="16">
        <v>400</v>
      </c>
      <c r="P530" s="16">
        <v>400</v>
      </c>
    </row>
    <row r="531" spans="1:16" ht="22.5" customHeight="1" x14ac:dyDescent="0.25">
      <c r="A531" s="24" t="s">
        <v>228</v>
      </c>
      <c r="B531" s="27" t="s">
        <v>218</v>
      </c>
      <c r="C531" s="44" t="s">
        <v>32</v>
      </c>
      <c r="D531" s="27" t="s">
        <v>217</v>
      </c>
      <c r="E531" s="8" t="s">
        <v>24</v>
      </c>
      <c r="F531" s="16">
        <f>SUM(F532+F533+F534+F535+F536)</f>
        <v>1501</v>
      </c>
      <c r="G531" s="16">
        <f t="shared" ref="G531:P531" si="207">SUM(G532+G533+G534+G535+G536)</f>
        <v>1544.9</v>
      </c>
      <c r="H531" s="16">
        <f t="shared" si="207"/>
        <v>1663.367</v>
      </c>
      <c r="I531" s="16">
        <f t="shared" si="207"/>
        <v>1393</v>
      </c>
      <c r="J531" s="16">
        <f t="shared" si="207"/>
        <v>1393</v>
      </c>
      <c r="K531" s="16">
        <f t="shared" si="207"/>
        <v>1393</v>
      </c>
      <c r="L531" s="16">
        <f t="shared" si="207"/>
        <v>1393</v>
      </c>
      <c r="M531" s="16">
        <f t="shared" si="207"/>
        <v>1393</v>
      </c>
      <c r="N531" s="16">
        <f t="shared" si="207"/>
        <v>1393</v>
      </c>
      <c r="O531" s="16">
        <f t="shared" si="207"/>
        <v>1393</v>
      </c>
      <c r="P531" s="16">
        <f t="shared" si="207"/>
        <v>1393</v>
      </c>
    </row>
    <row r="532" spans="1:16" x14ac:dyDescent="0.25">
      <c r="A532" s="25"/>
      <c r="B532" s="28"/>
      <c r="C532" s="45"/>
      <c r="D532" s="28"/>
      <c r="E532" s="8" t="s">
        <v>25</v>
      </c>
      <c r="F532" s="16">
        <v>1402</v>
      </c>
      <c r="G532" s="16">
        <v>1444.9</v>
      </c>
      <c r="H532" s="16">
        <v>1553.5229999999999</v>
      </c>
      <c r="I532" s="16">
        <v>1300</v>
      </c>
      <c r="J532" s="16">
        <v>1300</v>
      </c>
      <c r="K532" s="16">
        <v>1300</v>
      </c>
      <c r="L532" s="16">
        <v>1300</v>
      </c>
      <c r="M532" s="16">
        <v>1300</v>
      </c>
      <c r="N532" s="16">
        <v>1300</v>
      </c>
      <c r="O532" s="16">
        <v>1300</v>
      </c>
      <c r="P532" s="16">
        <v>1300</v>
      </c>
    </row>
    <row r="533" spans="1:16" ht="24" x14ac:dyDescent="0.25">
      <c r="A533" s="25"/>
      <c r="B533" s="28"/>
      <c r="C533" s="45"/>
      <c r="D533" s="28"/>
      <c r="E533" s="8" t="s">
        <v>26</v>
      </c>
      <c r="F533" s="16">
        <v>14</v>
      </c>
      <c r="G533" s="16">
        <v>15</v>
      </c>
      <c r="H533" s="16">
        <v>15.692</v>
      </c>
      <c r="I533" s="16">
        <v>13</v>
      </c>
      <c r="J533" s="16">
        <v>13</v>
      </c>
      <c r="K533" s="16">
        <v>13</v>
      </c>
      <c r="L533" s="16">
        <v>13</v>
      </c>
      <c r="M533" s="16">
        <v>13</v>
      </c>
      <c r="N533" s="16">
        <v>13</v>
      </c>
      <c r="O533" s="16">
        <v>13</v>
      </c>
      <c r="P533" s="16">
        <v>13</v>
      </c>
    </row>
    <row r="534" spans="1:16" ht="24" x14ac:dyDescent="0.25">
      <c r="A534" s="25"/>
      <c r="B534" s="28"/>
      <c r="C534" s="45"/>
      <c r="D534" s="28"/>
      <c r="E534" s="8" t="s">
        <v>27</v>
      </c>
      <c r="F534" s="16">
        <v>0</v>
      </c>
      <c r="G534" s="16">
        <v>0</v>
      </c>
      <c r="H534" s="22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</row>
    <row r="535" spans="1:16" ht="24" x14ac:dyDescent="0.25">
      <c r="A535" s="25"/>
      <c r="B535" s="28"/>
      <c r="C535" s="45"/>
      <c r="D535" s="28"/>
      <c r="E535" s="8" t="s">
        <v>29</v>
      </c>
      <c r="F535" s="16">
        <v>85</v>
      </c>
      <c r="G535" s="16">
        <v>85</v>
      </c>
      <c r="H535" s="16">
        <v>94.152000000000001</v>
      </c>
      <c r="I535" s="16">
        <v>80</v>
      </c>
      <c r="J535" s="16">
        <v>80</v>
      </c>
      <c r="K535" s="16">
        <v>80</v>
      </c>
      <c r="L535" s="16">
        <v>80</v>
      </c>
      <c r="M535" s="16">
        <v>80</v>
      </c>
      <c r="N535" s="16">
        <v>80</v>
      </c>
      <c r="O535" s="16">
        <v>80</v>
      </c>
      <c r="P535" s="16">
        <v>80</v>
      </c>
    </row>
    <row r="536" spans="1:16" ht="24" x14ac:dyDescent="0.25">
      <c r="A536" s="26"/>
      <c r="B536" s="29"/>
      <c r="C536" s="46"/>
      <c r="D536" s="29"/>
      <c r="E536" s="8" t="s">
        <v>28</v>
      </c>
      <c r="F536" s="16">
        <v>0</v>
      </c>
      <c r="G536" s="16">
        <v>0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6">
        <v>0</v>
      </c>
      <c r="O536" s="16">
        <v>0</v>
      </c>
      <c r="P536" s="16">
        <v>0</v>
      </c>
    </row>
    <row r="537" spans="1:16" ht="18" customHeight="1" x14ac:dyDescent="0.25">
      <c r="A537" s="24" t="s">
        <v>229</v>
      </c>
      <c r="B537" s="44" t="s">
        <v>219</v>
      </c>
      <c r="C537" s="44" t="s">
        <v>32</v>
      </c>
      <c r="D537" s="27" t="s">
        <v>102</v>
      </c>
      <c r="E537" s="8" t="s">
        <v>24</v>
      </c>
      <c r="F537" s="16">
        <f>SUM(F538+F539+F540+F541+F542)</f>
        <v>2000</v>
      </c>
      <c r="G537" s="16">
        <f t="shared" ref="G537:P537" si="208">SUM(G538+G539+G540+G541+G542)</f>
        <v>2000</v>
      </c>
      <c r="H537" s="16">
        <f t="shared" si="208"/>
        <v>2000</v>
      </c>
      <c r="I537" s="16">
        <f t="shared" si="208"/>
        <v>2000</v>
      </c>
      <c r="J537" s="16">
        <f t="shared" si="208"/>
        <v>2000</v>
      </c>
      <c r="K537" s="16">
        <f t="shared" si="208"/>
        <v>2000</v>
      </c>
      <c r="L537" s="16">
        <f t="shared" si="208"/>
        <v>2000</v>
      </c>
      <c r="M537" s="16">
        <f t="shared" si="208"/>
        <v>2000</v>
      </c>
      <c r="N537" s="16">
        <f t="shared" si="208"/>
        <v>2000</v>
      </c>
      <c r="O537" s="16">
        <f t="shared" si="208"/>
        <v>2000</v>
      </c>
      <c r="P537" s="16">
        <f t="shared" si="208"/>
        <v>2000</v>
      </c>
    </row>
    <row r="538" spans="1:16" x14ac:dyDescent="0.25">
      <c r="A538" s="25"/>
      <c r="B538" s="45"/>
      <c r="C538" s="45"/>
      <c r="D538" s="28"/>
      <c r="E538" s="8" t="s">
        <v>25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</row>
    <row r="539" spans="1:16" ht="24" x14ac:dyDescent="0.25">
      <c r="A539" s="25"/>
      <c r="B539" s="45"/>
      <c r="C539" s="45"/>
      <c r="D539" s="28"/>
      <c r="E539" s="8" t="s">
        <v>26</v>
      </c>
      <c r="F539" s="16">
        <v>2000</v>
      </c>
      <c r="G539" s="16">
        <v>2000</v>
      </c>
      <c r="H539" s="16">
        <v>2000</v>
      </c>
      <c r="I539" s="16">
        <v>2000</v>
      </c>
      <c r="J539" s="16">
        <v>2000</v>
      </c>
      <c r="K539" s="16">
        <v>2000</v>
      </c>
      <c r="L539" s="16">
        <v>2000</v>
      </c>
      <c r="M539" s="16">
        <v>2000</v>
      </c>
      <c r="N539" s="16">
        <v>2000</v>
      </c>
      <c r="O539" s="16">
        <v>2000</v>
      </c>
      <c r="P539" s="16">
        <v>2000</v>
      </c>
    </row>
    <row r="540" spans="1:16" ht="24" x14ac:dyDescent="0.25">
      <c r="A540" s="25"/>
      <c r="B540" s="45"/>
      <c r="C540" s="45"/>
      <c r="D540" s="28"/>
      <c r="E540" s="8" t="s">
        <v>27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</row>
    <row r="541" spans="1:16" ht="24" x14ac:dyDescent="0.25">
      <c r="A541" s="25"/>
      <c r="B541" s="45"/>
      <c r="C541" s="45"/>
      <c r="D541" s="28"/>
      <c r="E541" s="8" t="s">
        <v>29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</row>
    <row r="542" spans="1:16" ht="24" x14ac:dyDescent="0.25">
      <c r="A542" s="26"/>
      <c r="B542" s="46"/>
      <c r="C542" s="46"/>
      <c r="D542" s="29"/>
      <c r="E542" s="8" t="s">
        <v>28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</row>
    <row r="543" spans="1:16" x14ac:dyDescent="0.25">
      <c r="A543" s="24" t="s">
        <v>230</v>
      </c>
      <c r="B543" s="50" t="s">
        <v>220</v>
      </c>
      <c r="C543" s="44" t="s">
        <v>32</v>
      </c>
      <c r="D543" s="27" t="s">
        <v>102</v>
      </c>
      <c r="E543" s="8" t="s">
        <v>24</v>
      </c>
      <c r="F543" s="16">
        <f>SUM(F544+F545+F546+F547+F548)</f>
        <v>26000</v>
      </c>
      <c r="G543" s="16">
        <f t="shared" ref="G543:P543" si="209">SUM(G544+G545+G546+G547+G548)</f>
        <v>500</v>
      </c>
      <c r="H543" s="16">
        <f t="shared" si="209"/>
        <v>1300</v>
      </c>
      <c r="I543" s="16">
        <f t="shared" si="209"/>
        <v>0</v>
      </c>
      <c r="J543" s="16">
        <f t="shared" si="209"/>
        <v>0</v>
      </c>
      <c r="K543" s="16">
        <f t="shared" si="209"/>
        <v>0</v>
      </c>
      <c r="L543" s="16">
        <f t="shared" si="209"/>
        <v>0</v>
      </c>
      <c r="M543" s="16">
        <f t="shared" si="209"/>
        <v>0</v>
      </c>
      <c r="N543" s="16">
        <f t="shared" si="209"/>
        <v>0</v>
      </c>
      <c r="O543" s="16">
        <f t="shared" si="209"/>
        <v>0</v>
      </c>
      <c r="P543" s="16">
        <f t="shared" si="209"/>
        <v>0</v>
      </c>
    </row>
    <row r="544" spans="1:16" x14ac:dyDescent="0.25">
      <c r="A544" s="25"/>
      <c r="B544" s="51"/>
      <c r="C544" s="45"/>
      <c r="D544" s="28"/>
      <c r="E544" s="8" t="s">
        <v>25</v>
      </c>
      <c r="F544" s="16">
        <v>26000</v>
      </c>
      <c r="G544" s="16">
        <v>0</v>
      </c>
      <c r="H544" s="16"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0</v>
      </c>
      <c r="P544" s="16">
        <v>0</v>
      </c>
    </row>
    <row r="545" spans="1:16" ht="24" x14ac:dyDescent="0.25">
      <c r="A545" s="25"/>
      <c r="B545" s="51"/>
      <c r="C545" s="45"/>
      <c r="D545" s="28"/>
      <c r="E545" s="8" t="s">
        <v>26</v>
      </c>
      <c r="F545" s="16">
        <v>0</v>
      </c>
      <c r="G545" s="16">
        <v>500</v>
      </c>
      <c r="H545" s="16">
        <v>1300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</row>
    <row r="546" spans="1:16" ht="24" x14ac:dyDescent="0.25">
      <c r="A546" s="25"/>
      <c r="B546" s="51"/>
      <c r="C546" s="45"/>
      <c r="D546" s="28"/>
      <c r="E546" s="8" t="s">
        <v>27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</row>
    <row r="547" spans="1:16" ht="24" x14ac:dyDescent="0.25">
      <c r="A547" s="25"/>
      <c r="B547" s="51"/>
      <c r="C547" s="45"/>
      <c r="D547" s="28"/>
      <c r="E547" s="8" t="s">
        <v>29</v>
      </c>
      <c r="F547" s="16">
        <v>0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6">
        <v>0</v>
      </c>
      <c r="O547" s="16">
        <v>0</v>
      </c>
      <c r="P547" s="16">
        <v>0</v>
      </c>
    </row>
    <row r="548" spans="1:16" ht="24" x14ac:dyDescent="0.25">
      <c r="A548" s="26"/>
      <c r="B548" s="52"/>
      <c r="C548" s="46"/>
      <c r="D548" s="29"/>
      <c r="E548" s="8" t="s">
        <v>28</v>
      </c>
      <c r="F548" s="16">
        <v>0</v>
      </c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6">
        <v>0</v>
      </c>
      <c r="O548" s="16">
        <v>0</v>
      </c>
      <c r="P548" s="16">
        <v>0</v>
      </c>
    </row>
    <row r="549" spans="1:16" ht="21" customHeight="1" x14ac:dyDescent="0.25">
      <c r="A549" s="24" t="s">
        <v>231</v>
      </c>
      <c r="B549" s="47" t="s">
        <v>221</v>
      </c>
      <c r="C549" s="44" t="s">
        <v>32</v>
      </c>
      <c r="D549" s="27" t="s">
        <v>102</v>
      </c>
      <c r="E549" s="8" t="s">
        <v>24</v>
      </c>
      <c r="F549" s="16">
        <f>SUM(F550+F551+F552+F553+F554)</f>
        <v>0</v>
      </c>
      <c r="G549" s="16">
        <f t="shared" ref="G549:P549" si="210">SUM(G550+G551+G552+G553+G554)</f>
        <v>0</v>
      </c>
      <c r="H549" s="16">
        <f t="shared" si="210"/>
        <v>0</v>
      </c>
      <c r="I549" s="16">
        <f t="shared" si="210"/>
        <v>0</v>
      </c>
      <c r="J549" s="16">
        <f t="shared" si="210"/>
        <v>20000</v>
      </c>
      <c r="K549" s="16">
        <f t="shared" si="210"/>
        <v>3000</v>
      </c>
      <c r="L549" s="16">
        <f t="shared" si="210"/>
        <v>3000</v>
      </c>
      <c r="M549" s="16">
        <f t="shared" si="210"/>
        <v>3000</v>
      </c>
      <c r="N549" s="16">
        <f t="shared" si="210"/>
        <v>3000</v>
      </c>
      <c r="O549" s="16">
        <f t="shared" si="210"/>
        <v>3000</v>
      </c>
      <c r="P549" s="16">
        <f t="shared" si="210"/>
        <v>3000</v>
      </c>
    </row>
    <row r="550" spans="1:16" x14ac:dyDescent="0.25">
      <c r="A550" s="25"/>
      <c r="B550" s="48"/>
      <c r="C550" s="45"/>
      <c r="D550" s="28"/>
      <c r="E550" s="8" t="s">
        <v>25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</row>
    <row r="551" spans="1:16" ht="24" x14ac:dyDescent="0.25">
      <c r="A551" s="25"/>
      <c r="B551" s="48"/>
      <c r="C551" s="45"/>
      <c r="D551" s="28"/>
      <c r="E551" s="8" t="s">
        <v>26</v>
      </c>
      <c r="F551" s="16">
        <v>0</v>
      </c>
      <c r="G551" s="16">
        <v>0</v>
      </c>
      <c r="H551" s="16">
        <v>0</v>
      </c>
      <c r="I551" s="16">
        <v>0</v>
      </c>
      <c r="J551" s="16">
        <v>20000</v>
      </c>
      <c r="K551" s="16">
        <v>3000</v>
      </c>
      <c r="L551" s="16">
        <v>3000</v>
      </c>
      <c r="M551" s="16">
        <v>3000</v>
      </c>
      <c r="N551" s="16">
        <v>3000</v>
      </c>
      <c r="O551" s="16">
        <v>3000</v>
      </c>
      <c r="P551" s="16">
        <v>3000</v>
      </c>
    </row>
    <row r="552" spans="1:16" ht="24" x14ac:dyDescent="0.25">
      <c r="A552" s="25"/>
      <c r="B552" s="48"/>
      <c r="C552" s="45"/>
      <c r="D552" s="28"/>
      <c r="E552" s="8" t="s">
        <v>27</v>
      </c>
      <c r="F552" s="16">
        <v>0</v>
      </c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</row>
    <row r="553" spans="1:16" ht="24" x14ac:dyDescent="0.25">
      <c r="A553" s="25"/>
      <c r="B553" s="48"/>
      <c r="C553" s="45"/>
      <c r="D553" s="28"/>
      <c r="E553" s="8" t="s">
        <v>29</v>
      </c>
      <c r="F553" s="16">
        <v>0</v>
      </c>
      <c r="G553" s="16">
        <v>0</v>
      </c>
      <c r="H553" s="16">
        <v>0</v>
      </c>
      <c r="I553" s="16">
        <v>0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</row>
    <row r="554" spans="1:16" ht="24" x14ac:dyDescent="0.25">
      <c r="A554" s="26"/>
      <c r="B554" s="49"/>
      <c r="C554" s="46"/>
      <c r="D554" s="29"/>
      <c r="E554" s="8" t="s">
        <v>28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</row>
    <row r="555" spans="1:16" ht="19.5" customHeight="1" x14ac:dyDescent="0.25">
      <c r="A555" s="24" t="s">
        <v>232</v>
      </c>
      <c r="B555" s="27" t="s">
        <v>222</v>
      </c>
      <c r="C555" s="44" t="s">
        <v>32</v>
      </c>
      <c r="D555" s="27" t="s">
        <v>102</v>
      </c>
      <c r="E555" s="8" t="s">
        <v>24</v>
      </c>
      <c r="F555" s="16">
        <f>SUM(F556+F557+F558+F559+F560)</f>
        <v>1200</v>
      </c>
      <c r="G555" s="16">
        <f t="shared" ref="G555:P555" si="211">SUM(G556+G557+G558+G559+G560)</f>
        <v>4200</v>
      </c>
      <c r="H555" s="16">
        <f t="shared" si="211"/>
        <v>0</v>
      </c>
      <c r="I555" s="16">
        <f t="shared" si="211"/>
        <v>0</v>
      </c>
      <c r="J555" s="16">
        <f t="shared" si="211"/>
        <v>0</v>
      </c>
      <c r="K555" s="16">
        <f t="shared" si="211"/>
        <v>0</v>
      </c>
      <c r="L555" s="16">
        <f t="shared" si="211"/>
        <v>0</v>
      </c>
      <c r="M555" s="16">
        <f t="shared" si="211"/>
        <v>0</v>
      </c>
      <c r="N555" s="16">
        <f t="shared" si="211"/>
        <v>0</v>
      </c>
      <c r="O555" s="16">
        <f t="shared" si="211"/>
        <v>0</v>
      </c>
      <c r="P555" s="16">
        <f t="shared" si="211"/>
        <v>0</v>
      </c>
    </row>
    <row r="556" spans="1:16" x14ac:dyDescent="0.25">
      <c r="A556" s="25"/>
      <c r="B556" s="28"/>
      <c r="C556" s="45"/>
      <c r="D556" s="28"/>
      <c r="E556" s="8" t="s">
        <v>25</v>
      </c>
      <c r="F556" s="16">
        <v>0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</row>
    <row r="557" spans="1:16" ht="24" x14ac:dyDescent="0.25">
      <c r="A557" s="25"/>
      <c r="B557" s="28"/>
      <c r="C557" s="45"/>
      <c r="D557" s="28"/>
      <c r="E557" s="8" t="s">
        <v>26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</row>
    <row r="558" spans="1:16" ht="24" x14ac:dyDescent="0.25">
      <c r="A558" s="25"/>
      <c r="B558" s="28"/>
      <c r="C558" s="45"/>
      <c r="D558" s="28"/>
      <c r="E558" s="8" t="s">
        <v>27</v>
      </c>
      <c r="F558" s="16">
        <v>0</v>
      </c>
      <c r="G558" s="16">
        <v>4200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</row>
    <row r="559" spans="1:16" ht="24" x14ac:dyDescent="0.25">
      <c r="A559" s="25"/>
      <c r="B559" s="28"/>
      <c r="C559" s="45"/>
      <c r="D559" s="28"/>
      <c r="E559" s="8" t="s">
        <v>29</v>
      </c>
      <c r="F559" s="16">
        <v>1200</v>
      </c>
      <c r="G559" s="16">
        <v>0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0</v>
      </c>
      <c r="N559" s="16">
        <v>0</v>
      </c>
      <c r="O559" s="16">
        <v>0</v>
      </c>
      <c r="P559" s="16">
        <v>0</v>
      </c>
    </row>
    <row r="560" spans="1:16" ht="24" x14ac:dyDescent="0.25">
      <c r="A560" s="26"/>
      <c r="B560" s="29"/>
      <c r="C560" s="46"/>
      <c r="D560" s="29"/>
      <c r="E560" s="8" t="s">
        <v>28</v>
      </c>
      <c r="F560" s="16">
        <v>0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</row>
    <row r="561" spans="1:16" ht="20.25" customHeight="1" x14ac:dyDescent="0.25">
      <c r="A561" s="24" t="s">
        <v>233</v>
      </c>
      <c r="B561" s="27" t="s">
        <v>225</v>
      </c>
      <c r="C561" s="44" t="s">
        <v>223</v>
      </c>
      <c r="D561" s="27" t="s">
        <v>224</v>
      </c>
      <c r="E561" s="8" t="s">
        <v>24</v>
      </c>
      <c r="F561" s="16">
        <f>SUM(F562+F563+F564+F565+F566)</f>
        <v>0</v>
      </c>
      <c r="G561" s="16">
        <f t="shared" ref="G561:P561" si="212">SUM(G562+G563+G564+G565+G566)</f>
        <v>0</v>
      </c>
      <c r="H561" s="16">
        <f t="shared" si="212"/>
        <v>0</v>
      </c>
      <c r="I561" s="16">
        <f t="shared" si="212"/>
        <v>0</v>
      </c>
      <c r="J561" s="16">
        <f t="shared" si="212"/>
        <v>0</v>
      </c>
      <c r="K561" s="16">
        <f t="shared" si="212"/>
        <v>0</v>
      </c>
      <c r="L561" s="16">
        <f t="shared" si="212"/>
        <v>0</v>
      </c>
      <c r="M561" s="16">
        <f t="shared" si="212"/>
        <v>0</v>
      </c>
      <c r="N561" s="16">
        <f t="shared" si="212"/>
        <v>0</v>
      </c>
      <c r="O561" s="16">
        <f t="shared" si="212"/>
        <v>0</v>
      </c>
      <c r="P561" s="16">
        <f t="shared" si="212"/>
        <v>0</v>
      </c>
    </row>
    <row r="562" spans="1:16" x14ac:dyDescent="0.25">
      <c r="A562" s="25"/>
      <c r="B562" s="28"/>
      <c r="C562" s="45"/>
      <c r="D562" s="28"/>
      <c r="E562" s="8" t="s">
        <v>25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</row>
    <row r="563" spans="1:16" ht="24" x14ac:dyDescent="0.25">
      <c r="A563" s="25"/>
      <c r="B563" s="28"/>
      <c r="C563" s="45"/>
      <c r="D563" s="28"/>
      <c r="E563" s="8" t="s">
        <v>26</v>
      </c>
      <c r="F563" s="16">
        <v>0</v>
      </c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</row>
    <row r="564" spans="1:16" ht="24" x14ac:dyDescent="0.25">
      <c r="A564" s="25"/>
      <c r="B564" s="28"/>
      <c r="C564" s="45"/>
      <c r="D564" s="28"/>
      <c r="E564" s="8" t="s">
        <v>27</v>
      </c>
      <c r="F564" s="16">
        <v>0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</row>
    <row r="565" spans="1:16" ht="24" x14ac:dyDescent="0.25">
      <c r="A565" s="25"/>
      <c r="B565" s="28"/>
      <c r="C565" s="45"/>
      <c r="D565" s="28"/>
      <c r="E565" s="8" t="s">
        <v>29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</row>
    <row r="566" spans="1:16" ht="24" x14ac:dyDescent="0.25">
      <c r="A566" s="26"/>
      <c r="B566" s="29"/>
      <c r="C566" s="46"/>
      <c r="D566" s="29"/>
      <c r="E566" s="8" t="s">
        <v>28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</row>
    <row r="567" spans="1:16" ht="18" customHeight="1" x14ac:dyDescent="0.25">
      <c r="A567" s="24" t="s">
        <v>234</v>
      </c>
      <c r="B567" s="27" t="s">
        <v>239</v>
      </c>
      <c r="C567" s="30" t="s">
        <v>189</v>
      </c>
      <c r="D567" s="27" t="s">
        <v>102</v>
      </c>
      <c r="E567" s="8" t="s">
        <v>24</v>
      </c>
      <c r="F567" s="16">
        <f>SUM(F568+F569+F570+F571+F572)</f>
        <v>0</v>
      </c>
      <c r="G567" s="16">
        <f t="shared" ref="G567:P567" si="213">SUM(G568+G569+G570+G571+G572)</f>
        <v>0</v>
      </c>
      <c r="H567" s="16">
        <f t="shared" si="213"/>
        <v>0</v>
      </c>
      <c r="I567" s="16">
        <f t="shared" si="213"/>
        <v>0</v>
      </c>
      <c r="J567" s="16">
        <f t="shared" si="213"/>
        <v>0</v>
      </c>
      <c r="K567" s="16">
        <f t="shared" si="213"/>
        <v>0</v>
      </c>
      <c r="L567" s="16">
        <f t="shared" si="213"/>
        <v>0</v>
      </c>
      <c r="M567" s="16">
        <f t="shared" si="213"/>
        <v>0</v>
      </c>
      <c r="N567" s="16">
        <f t="shared" si="213"/>
        <v>0</v>
      </c>
      <c r="O567" s="16">
        <f t="shared" si="213"/>
        <v>0</v>
      </c>
      <c r="P567" s="16">
        <f t="shared" si="213"/>
        <v>0</v>
      </c>
    </row>
    <row r="568" spans="1:16" x14ac:dyDescent="0.25">
      <c r="A568" s="25"/>
      <c r="B568" s="28"/>
      <c r="C568" s="31"/>
      <c r="D568" s="28"/>
      <c r="E568" s="8" t="s">
        <v>25</v>
      </c>
      <c r="F568" s="16">
        <v>0</v>
      </c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v>0</v>
      </c>
    </row>
    <row r="569" spans="1:16" ht="24" x14ac:dyDescent="0.25">
      <c r="A569" s="25"/>
      <c r="B569" s="28"/>
      <c r="C569" s="31"/>
      <c r="D569" s="28"/>
      <c r="E569" s="8" t="s">
        <v>26</v>
      </c>
      <c r="F569" s="16">
        <v>0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</row>
    <row r="570" spans="1:16" ht="24" x14ac:dyDescent="0.25">
      <c r="A570" s="25"/>
      <c r="B570" s="28"/>
      <c r="C570" s="31"/>
      <c r="D570" s="28"/>
      <c r="E570" s="8" t="s">
        <v>27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</row>
    <row r="571" spans="1:16" ht="24" x14ac:dyDescent="0.25">
      <c r="A571" s="25"/>
      <c r="B571" s="28"/>
      <c r="C571" s="31"/>
      <c r="D571" s="28"/>
      <c r="E571" s="8" t="s">
        <v>29</v>
      </c>
      <c r="F571" s="16">
        <v>0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</row>
    <row r="572" spans="1:16" ht="24" x14ac:dyDescent="0.25">
      <c r="A572" s="26"/>
      <c r="B572" s="29"/>
      <c r="C572" s="32"/>
      <c r="D572" s="29"/>
      <c r="E572" s="8" t="s">
        <v>28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</row>
    <row r="573" spans="1:16" ht="18.75" customHeight="1" x14ac:dyDescent="0.25">
      <c r="A573" s="24" t="s">
        <v>236</v>
      </c>
      <c r="B573" s="27" t="s">
        <v>237</v>
      </c>
      <c r="C573" s="30" t="s">
        <v>179</v>
      </c>
      <c r="D573" s="27" t="s">
        <v>102</v>
      </c>
      <c r="E573" s="8" t="s">
        <v>24</v>
      </c>
      <c r="F573" s="16">
        <f>SUM(F574+F575+F576+F577+F578)</f>
        <v>0</v>
      </c>
      <c r="G573" s="16">
        <f t="shared" ref="G573:P573" si="214">SUM(G574+G575+G576+G577+G578)</f>
        <v>0</v>
      </c>
      <c r="H573" s="16">
        <f t="shared" si="214"/>
        <v>3003</v>
      </c>
      <c r="I573" s="16">
        <f t="shared" si="214"/>
        <v>0</v>
      </c>
      <c r="J573" s="16">
        <f t="shared" si="214"/>
        <v>107039.16699999999</v>
      </c>
      <c r="K573" s="16">
        <f t="shared" si="214"/>
        <v>0</v>
      </c>
      <c r="L573" s="16">
        <f t="shared" si="214"/>
        <v>0</v>
      </c>
      <c r="M573" s="16">
        <f t="shared" si="214"/>
        <v>0</v>
      </c>
      <c r="N573" s="16">
        <f t="shared" si="214"/>
        <v>0</v>
      </c>
      <c r="O573" s="16">
        <f t="shared" si="214"/>
        <v>0</v>
      </c>
      <c r="P573" s="16">
        <f t="shared" si="214"/>
        <v>0</v>
      </c>
    </row>
    <row r="574" spans="1:16" x14ac:dyDescent="0.25">
      <c r="A574" s="25"/>
      <c r="B574" s="28"/>
      <c r="C574" s="31"/>
      <c r="D574" s="28"/>
      <c r="E574" s="8" t="s">
        <v>25</v>
      </c>
      <c r="F574" s="16">
        <v>0</v>
      </c>
      <c r="G574" s="16">
        <v>0</v>
      </c>
      <c r="H574" s="16">
        <v>0</v>
      </c>
      <c r="I574" s="16">
        <v>0</v>
      </c>
      <c r="J574" s="16">
        <v>95233.7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</row>
    <row r="575" spans="1:16" ht="24" x14ac:dyDescent="0.25">
      <c r="A575" s="25"/>
      <c r="B575" s="28"/>
      <c r="C575" s="31"/>
      <c r="D575" s="28"/>
      <c r="E575" s="8" t="s">
        <v>26</v>
      </c>
      <c r="F575" s="16">
        <v>0</v>
      </c>
      <c r="G575" s="16">
        <v>0</v>
      </c>
      <c r="H575" s="16">
        <v>3000</v>
      </c>
      <c r="I575" s="16">
        <v>0</v>
      </c>
      <c r="J575" s="16">
        <v>961.95699999999999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</row>
    <row r="576" spans="1:16" ht="24" x14ac:dyDescent="0.25">
      <c r="A576" s="25"/>
      <c r="B576" s="28"/>
      <c r="C576" s="31"/>
      <c r="D576" s="28"/>
      <c r="E576" s="8" t="s">
        <v>27</v>
      </c>
      <c r="F576" s="16">
        <v>0</v>
      </c>
      <c r="G576" s="16">
        <v>0</v>
      </c>
      <c r="H576" s="16">
        <v>3</v>
      </c>
      <c r="I576" s="16">
        <v>0</v>
      </c>
      <c r="J576" s="16">
        <v>0</v>
      </c>
      <c r="K576" s="16">
        <v>0</v>
      </c>
      <c r="L576" s="16">
        <v>0</v>
      </c>
      <c r="M576" s="16">
        <v>0</v>
      </c>
      <c r="N576" s="16">
        <v>0</v>
      </c>
      <c r="O576" s="16">
        <v>0</v>
      </c>
      <c r="P576" s="16">
        <v>0</v>
      </c>
    </row>
    <row r="577" spans="1:16" ht="24" x14ac:dyDescent="0.25">
      <c r="A577" s="25"/>
      <c r="B577" s="28"/>
      <c r="C577" s="31"/>
      <c r="D577" s="28"/>
      <c r="E577" s="8" t="s">
        <v>29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</row>
    <row r="578" spans="1:16" ht="24" x14ac:dyDescent="0.25">
      <c r="A578" s="26"/>
      <c r="B578" s="29"/>
      <c r="C578" s="32"/>
      <c r="D578" s="29"/>
      <c r="E578" s="8" t="s">
        <v>28</v>
      </c>
      <c r="F578" s="16">
        <v>0</v>
      </c>
      <c r="G578" s="16">
        <v>0</v>
      </c>
      <c r="H578" s="16">
        <v>0</v>
      </c>
      <c r="I578" s="16">
        <v>0</v>
      </c>
      <c r="J578" s="16">
        <v>10843.51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</row>
    <row r="579" spans="1:16" x14ac:dyDescent="0.25">
      <c r="A579" s="24" t="s">
        <v>238</v>
      </c>
      <c r="B579" s="27" t="s">
        <v>240</v>
      </c>
      <c r="C579" s="30" t="s">
        <v>189</v>
      </c>
      <c r="D579" s="27" t="s">
        <v>102</v>
      </c>
      <c r="E579" s="8" t="s">
        <v>24</v>
      </c>
      <c r="F579" s="16">
        <v>0</v>
      </c>
      <c r="G579" s="16">
        <v>0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16">
        <v>0</v>
      </c>
      <c r="P579" s="16">
        <v>0</v>
      </c>
    </row>
    <row r="580" spans="1:16" x14ac:dyDescent="0.25">
      <c r="A580" s="25"/>
      <c r="B580" s="28"/>
      <c r="C580" s="31"/>
      <c r="D580" s="28"/>
      <c r="E580" s="8" t="s">
        <v>25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</row>
    <row r="581" spans="1:16" ht="24" x14ac:dyDescent="0.25">
      <c r="A581" s="25"/>
      <c r="B581" s="28"/>
      <c r="C581" s="31"/>
      <c r="D581" s="28"/>
      <c r="E581" s="8" t="s">
        <v>26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</row>
    <row r="582" spans="1:16" ht="24" x14ac:dyDescent="0.25">
      <c r="A582" s="25"/>
      <c r="B582" s="28"/>
      <c r="C582" s="31"/>
      <c r="D582" s="28"/>
      <c r="E582" s="8" t="s">
        <v>27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</row>
    <row r="583" spans="1:16" ht="24" x14ac:dyDescent="0.25">
      <c r="A583" s="25"/>
      <c r="B583" s="28"/>
      <c r="C583" s="31"/>
      <c r="D583" s="28"/>
      <c r="E583" s="8" t="s">
        <v>29</v>
      </c>
      <c r="F583" s="16">
        <v>0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v>0</v>
      </c>
    </row>
    <row r="584" spans="1:16" ht="24" x14ac:dyDescent="0.25">
      <c r="A584" s="26"/>
      <c r="B584" s="29"/>
      <c r="C584" s="32"/>
      <c r="D584" s="29"/>
      <c r="E584" s="8" t="s">
        <v>28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</row>
    <row r="585" spans="1:16" x14ac:dyDescent="0.25">
      <c r="A585" s="33" t="s">
        <v>226</v>
      </c>
      <c r="B585" s="34"/>
      <c r="C585" s="34"/>
      <c r="D585" s="35"/>
      <c r="E585" s="7" t="s">
        <v>24</v>
      </c>
      <c r="F585" s="9">
        <f>SUM(F586+F587+F588+F589+F590)</f>
        <v>241221</v>
      </c>
      <c r="G585" s="9">
        <f t="shared" ref="G585:P585" si="215">SUM(G586+G587+G588+G589+G590)</f>
        <v>100447.584</v>
      </c>
      <c r="H585" s="9">
        <f t="shared" si="215"/>
        <v>127509.561</v>
      </c>
      <c r="I585" s="9">
        <f t="shared" si="215"/>
        <v>818676.875</v>
      </c>
      <c r="J585" s="9">
        <f t="shared" si="215"/>
        <v>1743473.8930000002</v>
      </c>
      <c r="K585" s="9">
        <f t="shared" si="215"/>
        <v>1320332.737</v>
      </c>
      <c r="L585" s="9">
        <f t="shared" si="215"/>
        <v>24943</v>
      </c>
      <c r="M585" s="9">
        <f t="shared" si="215"/>
        <v>24158</v>
      </c>
      <c r="N585" s="9">
        <f t="shared" si="215"/>
        <v>25593</v>
      </c>
      <c r="O585" s="9">
        <f t="shared" si="215"/>
        <v>24808</v>
      </c>
      <c r="P585" s="9">
        <f t="shared" si="215"/>
        <v>26183</v>
      </c>
    </row>
    <row r="586" spans="1:16" ht="28.5" x14ac:dyDescent="0.25">
      <c r="A586" s="36"/>
      <c r="B586" s="37"/>
      <c r="C586" s="37"/>
      <c r="D586" s="38"/>
      <c r="E586" s="7" t="s">
        <v>25</v>
      </c>
      <c r="F586" s="9">
        <f>SUM(F448+F454+F460+F466+F472+F478+F484+F490+F496+F502+F508+F514+F520+F526+F532+F538+F544+F550+F556+F562+F568)</f>
        <v>27402</v>
      </c>
      <c r="G586" s="9">
        <f>SUM(G448+G454+G460+G466+G472+G478+G484+G490+G496+G502+G508+G514+G520+G526+G532+G538+G544+G550+G556+G562+G568)</f>
        <v>1444.9</v>
      </c>
      <c r="H586" s="9">
        <f>SUM(H448+H454+H460+H466+H472+H478+H484+H490+H496+H502+H508+H514+H520+H526+H532+H538+H544+H550+H556+H562+H568)</f>
        <v>1553.5229999999999</v>
      </c>
      <c r="I586" s="9">
        <f>SUM(I448+I454+I460+I466+I472+I478+I484+I490+I496+I502+I508+I514+I520+I526+I532+I538+I544+I550+I556+I562+I568)</f>
        <v>1300</v>
      </c>
      <c r="J586" s="9">
        <f>SUM(J448+J454+J460+J466+J472+J478+J484+J490+J496+J502+J508+J514+J520+J526+J532+J538+J544+J550+J556+J562+J568+J574)</f>
        <v>96533.7</v>
      </c>
      <c r="K586" s="9">
        <f>SUM(K448+K454+K460+K466+K472+K478+K484+K490+K496+K502+K508+K514+K520+K526+K532+K538+K544+K550+K556+K562+K568)</f>
        <v>1300</v>
      </c>
      <c r="L586" s="9">
        <f>SUM(L448+L454+L460+L466+L472+L478+L484+L490+L496+L502+L508+L514+L520+L526+L532+L538+L544+L550+L556+L562+L568)</f>
        <v>1300</v>
      </c>
      <c r="M586" s="9">
        <f>SUM(M448+M454+M460+M466+M472+M478+M484+M490+M496+M502+M508+M514+M520+M526+M532+M538+M544+M550+M556+M562+M568)</f>
        <v>1300</v>
      </c>
      <c r="N586" s="9">
        <f>SUM(N448+N454+N460+N466+N472+N478+N484+N490+N496+N502+N508+N514+N520+N526+N532+N538+N544+N550+N556+N562+N568)</f>
        <v>1300</v>
      </c>
      <c r="O586" s="9">
        <f>SUM(O448+O454+O460+O466+O472+O478+O484+O490+O496+O502+O508+O514+O520+O526+O532+O538+O544+O550+O556+O562+O568)</f>
        <v>1300</v>
      </c>
      <c r="P586" s="9">
        <f>SUM(P448+P454+P460+P466+P472+P478+P484+P490+P496+P502+P508+P514+P520+P526+P532+P538+P544+P550+P556+P562+P568)</f>
        <v>1300</v>
      </c>
    </row>
    <row r="587" spans="1:16" ht="42.75" x14ac:dyDescent="0.25">
      <c r="A587" s="36"/>
      <c r="B587" s="37"/>
      <c r="C587" s="37"/>
      <c r="D587" s="38"/>
      <c r="E587" s="7" t="s">
        <v>26</v>
      </c>
      <c r="F587" s="9">
        <f>SUM(F449+F455+F461+F467+F473+F479+F485+F491+F497+F503+F509+F515+F521+F527+F533+F539+F545+F551+F557+F563+F569)</f>
        <v>2014</v>
      </c>
      <c r="G587" s="9">
        <f>SUM(G449+G455+G461+G467+G473+G479+G485+G491+G497+G503+G509+G515+G521+G527+G533+G539+G545+G551+G557+G563+G569)</f>
        <v>4467.8440000000001</v>
      </c>
      <c r="H587" s="9">
        <f>SUM(H449+H455+H461+H467+H473+H479+H485+H491+H497+H503+H509+H515+H521+H527+H533+H539+H545+H551+H557+H563+H569+H575)</f>
        <v>10132.137000000001</v>
      </c>
      <c r="I587" s="9">
        <f>SUM(I449+I455+I461+I467+I473+I479+I485+I491+I497+I503+I509+I515+I521+I527+I533+I539+I545+I551+I557+I563+I569)</f>
        <v>705013</v>
      </c>
      <c r="J587" s="9">
        <f>SUM(J449+J455+J461+J467+J473+J479+J485+J491+J497+J503+J509+J515+J521+J527+J533+J539+J545+J551+J557+J563+J569+J575)</f>
        <v>725974.95700000005</v>
      </c>
      <c r="K587" s="9">
        <f>SUM(K449+K455+K461+K467+K473+K479+K485+K491+K497+K503+K509+K515+K521+K527+K533+K539+K545+K551+K557+K563+K569)</f>
        <v>508013</v>
      </c>
      <c r="L587" s="9">
        <f>SUM(L449+L455+L461+L467+L473+L479+L485+L491+L497+L503+L509+L515+L521+L527+L533+L539+L545+L551+L557+L563+L569)</f>
        <v>8013</v>
      </c>
      <c r="M587" s="9">
        <f>SUM(M449+M455+M461+M467+M473+M479+M485+M491+M497+M503+M509+M515+M521+M527+M533+M539+M545+M551+M557+M563+M569)</f>
        <v>8013</v>
      </c>
      <c r="N587" s="9">
        <f>SUM(N449+N455+N461+N467+N473+N479+N485+N491+N497+N503+N509+N515+N521+N527+N533+N539+N545+N551+N557+N563+N569)</f>
        <v>8013</v>
      </c>
      <c r="O587" s="9">
        <f>SUM(O449+O455+O461+O467+O473+O479+O485+O491+O497+O503+O509+O515+O521+O527+O533+O539+O545+O551+O557+O563+O569)</f>
        <v>8013</v>
      </c>
      <c r="P587" s="9">
        <f>SUM(P449+P455+P461+P467+P473+P479+P485+P491+P497+P503+P509+P515+P521+P527+P533+P539+P545+P551+P557+P563+P569)</f>
        <v>8013</v>
      </c>
    </row>
    <row r="588" spans="1:16" ht="42.75" x14ac:dyDescent="0.25">
      <c r="A588" s="36"/>
      <c r="B588" s="37"/>
      <c r="C588" s="37"/>
      <c r="D588" s="38"/>
      <c r="E588" s="7" t="s">
        <v>27</v>
      </c>
      <c r="F588" s="9">
        <f>SUM(F450+F456+F462+F468+F474+F480+F486+F492+F498+F504+F510+F516+F522+F528+F534+F540+F546+F552+F558+F564+F570)</f>
        <v>0</v>
      </c>
      <c r="G588" s="9">
        <f>SUM(G450+G456+G462+G468+G474+G480+G486+G492+G498+G504+G510+G516+G522+G528+G534+G540+G546+G552+G558+G564+G570)</f>
        <v>4200</v>
      </c>
      <c r="H588" s="9">
        <f>SUM(H450+H456+H462+H468+H474+H480+H486+H492+H498+H504+H510+H516+H522+H528+H534+H540+H546+H552+H558+H564+H570+H576)</f>
        <v>3</v>
      </c>
      <c r="I588" s="9">
        <f>SUM(I450+I456+I462+I468+I474+I480+I486+I492+I498+I504+I510+I516+I522+I528+I534+I540+I546+I552+I558+I564+I570)</f>
        <v>0</v>
      </c>
      <c r="J588" s="9">
        <f>SUM(J450+J456+J462+J468+J474+J480+J486+J492+J498+J504+J510+J516+J522+J528+J534+J540+J546+J552+J558+J564+J570+J576)</f>
        <v>500</v>
      </c>
      <c r="K588" s="9">
        <f>SUM(K450+K456+K462+K468+K474+K480+K486+K492+K498+K504+K510+K516+K522+K528+K534+K540+K546+K552+K558+K564+K570)</f>
        <v>890</v>
      </c>
      <c r="L588" s="9">
        <f>SUM(L450+L456+L462+L468+L474+L480+L486+L492+L498+L504+L510+L516+L522+L528+L534+L540+L546+L552+L558+L564+L570)</f>
        <v>850</v>
      </c>
      <c r="M588" s="9">
        <f>SUM(M450+M456+M462+M468+M474+M480+M486+M492+M498+M504+M510+M516+M522+M528+M534+M540+M546+M552+M558+M564+M570)</f>
        <v>65</v>
      </c>
      <c r="N588" s="9">
        <f>SUM(N450+N456+N462+N468+N474+N480+N486+N492+N498+N504+N510+N516+N522+N528+N534+N540+N546+N552+N558+N564+N570)</f>
        <v>1500</v>
      </c>
      <c r="O588" s="9">
        <f>SUM(O450+O456+O462+O468+O474+O480+O486+O492+O498+O504+O510+O516+O522+O528+O534+O540+O546+O552+O558+O564+O570)</f>
        <v>715</v>
      </c>
      <c r="P588" s="9">
        <f>SUM(P450+P456+P462+P468+P474+P480+P486+P492+P498+P504+P510+P516+P522+P528+P534+P540+P546+P552+P558+P564+P570)</f>
        <v>2090</v>
      </c>
    </row>
    <row r="589" spans="1:16" ht="57" x14ac:dyDescent="0.25">
      <c r="A589" s="36"/>
      <c r="B589" s="37"/>
      <c r="C589" s="37"/>
      <c r="D589" s="38"/>
      <c r="E589" s="7" t="s">
        <v>29</v>
      </c>
      <c r="F589" s="9">
        <f>SUM(F451+F457+F463+F469+F475+F481+F487+F493+F499+F505+F511+F517+F523+F529+F535+F541+F547+F553+F559+F565+F571)</f>
        <v>1285</v>
      </c>
      <c r="G589" s="9">
        <f>SUM(G451+G457+G463+G469+G475+G481+G487+G493+G499+G505+G511+G517+G523+G529+G535+G541+G547+G553+G559+G565+G571)</f>
        <v>911.90499999999997</v>
      </c>
      <c r="H589" s="9">
        <f>SUM(H451+H457+H463+H469+H475+H481+H487+H493+H499+H505+H511+H517+H523+H529+H535+H541+H547+H553+H559+H565+H571)</f>
        <v>990.08100000000002</v>
      </c>
      <c r="I589" s="9">
        <f>SUM(I451+I457+I463+I469+I475+I481+I487+I493+I499+I505+I511+I517+I523+I529+I535+I541+I547+I553+I559+I565+I571)</f>
        <v>780</v>
      </c>
      <c r="J589" s="9">
        <f>SUM(J451+J457+J463+J469+J475+J481+J487+J493+J499+J505+J511+J517+J523+J529+J535+J541+J547+J553+J559+J565+J571)</f>
        <v>780</v>
      </c>
      <c r="K589" s="9">
        <f>SUM(K451+K457+K463+K469+K475+K481+K487+K493+K499+K505+K511+K517+K523+K529+K535+K541+K547+K553+K559+K565+K571)</f>
        <v>780</v>
      </c>
      <c r="L589" s="9">
        <f>SUM(L451+L457+L463+L469+L475+L481+L487+L493+L499+L505+L511+L517+L523+L529+L535+L541+L547+L553+L559+L565+L571)</f>
        <v>780</v>
      </c>
      <c r="M589" s="9">
        <f>SUM(M451+M457+M463+M469+M475+M481+M487+M493+M499+M505+M511+M517+M523+M529+M535+M541+M547+M553+M559+M565+M571)</f>
        <v>780</v>
      </c>
      <c r="N589" s="9">
        <f>SUM(N451+N457+N463+N469+N475+N481+N487+N493+N499+N505+N511+N517+N523+N529+N535+N541+N547+N553+N559+N565+N571)</f>
        <v>780</v>
      </c>
      <c r="O589" s="9">
        <f>SUM(O451+O457+O463+O469+O475+O481+O487+O493+O499+O505+O511+O517+O523+O529+O535+O541+O547+O553+O559+O565+O571)</f>
        <v>780</v>
      </c>
      <c r="P589" s="9">
        <f>SUM(P451+P457+P463+P469+P475+P481+P487+P493+P499+P505+P511+P517+P523+P529+P535+P541+P547+P553+P559+P565+P571)</f>
        <v>780</v>
      </c>
    </row>
    <row r="590" spans="1:16" ht="28.5" x14ac:dyDescent="0.25">
      <c r="A590" s="39"/>
      <c r="B590" s="40"/>
      <c r="C590" s="40"/>
      <c r="D590" s="41"/>
      <c r="E590" s="7" t="s">
        <v>28</v>
      </c>
      <c r="F590" s="9">
        <f>SUM(F452+F458+F464+F470+F476+F482+F488+F494+F500+F506+F512+F518+F524+F530+F536+F542+F548+F554+F560+F566+F572)</f>
        <v>210520</v>
      </c>
      <c r="G590" s="9">
        <f>SUM(G452+G458+G464+G470+G476+G482+G488+G494+G500+G506+G512+G518+G524+G530+G536+G542+G548+G554+G560+G566+G572)</f>
        <v>89422.934999999998</v>
      </c>
      <c r="H590" s="9">
        <f>SUM(H452+H458+H464+H470+H476+H482+H488+H494+H500+H506+H512+H518+H524+H530+H536+H542+H548+H554+H560+H566+H572)</f>
        <v>114830.82</v>
      </c>
      <c r="I590" s="9">
        <f>SUM(I452+I458+I464+I470+I476+I482+I488+I494+I500+I506+I512+I518+I524+I530+I536+I542+I548+I554+I560+I566+I572)</f>
        <v>111583.875</v>
      </c>
      <c r="J590" s="9">
        <f>SUM(J452+J458+J464+J470+J476+J482+J488+J494+J500+J506+J512+J518+J524+J530+J536+J542+J548+J554+J560+J566+J572+J578)</f>
        <v>919685.23600000003</v>
      </c>
      <c r="K590" s="9">
        <f>SUM(K452+K458+K464+K470+K476+K482+K488+K494+K500+K506+K512+K518+K524+K530+K536+K542+K548+K554+K560+K566+K572)</f>
        <v>809349.73699999996</v>
      </c>
      <c r="L590" s="9">
        <f>SUM(L452+L458+L464+L470+L476+L482+L488+L494+L500+L506+L512+L518+L524+L530+L536+L542+L548+L554+L560+L566+L572)</f>
        <v>14000</v>
      </c>
      <c r="M590" s="9">
        <f>SUM(M452+M458+M464+M470+M476+M482+M488+M494+M500+M506+M512+M518+M524+M530+M536+M542+M548+M554+M560+M566+M572)</f>
        <v>14000</v>
      </c>
      <c r="N590" s="9">
        <f>SUM(N452+N458+N464+N470+N476+N482+N488+N494+N500+N506+N512+N518+N524+N530+N536+N542+N548+N554+N560+N566+N572)</f>
        <v>14000</v>
      </c>
      <c r="O590" s="9">
        <f>SUM(O452+O458+O464+O470+O476+O482+O488+O494+O500+O506+O512+O518+O524+O530+O536+O542+O548+O554+O560+O566+O572)</f>
        <v>14000</v>
      </c>
      <c r="P590" s="9">
        <f>SUM(P452+P458+P464+P470+P476+P482+P488+P494+P500+P506+P512+P518+P524+P530+P536+P542+P548+P554+P560+P566+P572)</f>
        <v>14000</v>
      </c>
    </row>
    <row r="591" spans="1:16" ht="28.5" customHeight="1" x14ac:dyDescent="0.25">
      <c r="A591" s="42" t="s">
        <v>41</v>
      </c>
      <c r="B591" s="42"/>
      <c r="C591" s="42"/>
      <c r="D591" s="42"/>
      <c r="E591" s="10" t="s">
        <v>24</v>
      </c>
      <c r="F591" s="11">
        <f>SUM(F592+F593+F594+F595+F596)</f>
        <v>258990.845</v>
      </c>
      <c r="G591" s="11">
        <f t="shared" ref="G591:P591" si="216">SUM(G592+G593+G594+G595+G596)</f>
        <v>475792.78400000004</v>
      </c>
      <c r="H591" s="11">
        <f t="shared" si="216"/>
        <v>570034.23199999984</v>
      </c>
      <c r="I591" s="11">
        <f t="shared" si="216"/>
        <v>1242105.486</v>
      </c>
      <c r="J591" s="11">
        <f t="shared" si="216"/>
        <v>2196132.5580000002</v>
      </c>
      <c r="K591" s="11">
        <f t="shared" si="216"/>
        <v>1759555.402</v>
      </c>
      <c r="L591" s="11">
        <f t="shared" si="216"/>
        <v>117333</v>
      </c>
      <c r="M591" s="11">
        <f t="shared" si="216"/>
        <v>38743</v>
      </c>
      <c r="N591" s="11">
        <f t="shared" si="216"/>
        <v>40178</v>
      </c>
      <c r="O591" s="11">
        <f t="shared" si="216"/>
        <v>39893</v>
      </c>
      <c r="P591" s="11">
        <f t="shared" si="216"/>
        <v>40768</v>
      </c>
    </row>
    <row r="592" spans="1:16" ht="30" x14ac:dyDescent="0.25">
      <c r="A592" s="42"/>
      <c r="B592" s="42"/>
      <c r="C592" s="42"/>
      <c r="D592" s="42"/>
      <c r="E592" s="10" t="s">
        <v>25</v>
      </c>
      <c r="F592" s="11">
        <f>SUM(F441+F586)</f>
        <v>27579.8</v>
      </c>
      <c r="G592" s="11">
        <f>SUM(G441+G586)</f>
        <v>2634.9</v>
      </c>
      <c r="H592" s="11">
        <f>SUM(H441+H586)</f>
        <v>2593.5230000000001</v>
      </c>
      <c r="I592" s="11">
        <f>SUM(I441+I586)</f>
        <v>2340</v>
      </c>
      <c r="J592" s="11">
        <f>SUM(J441+J586)</f>
        <v>97573.7</v>
      </c>
      <c r="K592" s="11">
        <f>SUM(K441+K586)</f>
        <v>2340</v>
      </c>
      <c r="L592" s="11">
        <f>SUM(L441+L586)</f>
        <v>2340</v>
      </c>
      <c r="M592" s="11">
        <f>SUM(M441+M586)</f>
        <v>2340</v>
      </c>
      <c r="N592" s="11">
        <f>SUM(N441+N586)</f>
        <v>2340</v>
      </c>
      <c r="O592" s="11">
        <f>SUM(O441+O586)</f>
        <v>2340</v>
      </c>
      <c r="P592" s="11">
        <f>SUM(P441+P586)</f>
        <v>2340</v>
      </c>
    </row>
    <row r="593" spans="1:16" ht="45" x14ac:dyDescent="0.25">
      <c r="A593" s="42"/>
      <c r="B593" s="42"/>
      <c r="C593" s="42"/>
      <c r="D593" s="42"/>
      <c r="E593" s="10" t="s">
        <v>26</v>
      </c>
      <c r="F593" s="11">
        <f>SUM(F442+F587)</f>
        <v>10884.045</v>
      </c>
      <c r="G593" s="11">
        <f>SUM(G442+G587)</f>
        <v>266007.34399999998</v>
      </c>
      <c r="H593" s="11">
        <f>SUM(H442+H587)</f>
        <v>302909.20799999993</v>
      </c>
      <c r="I593" s="11">
        <f>SUM(I442+I587)</f>
        <v>1020660.1610000001</v>
      </c>
      <c r="J593" s="11">
        <f>SUM(J442+J587)</f>
        <v>971325.87200000009</v>
      </c>
      <c r="K593" s="11">
        <f>SUM(K442+K587)</f>
        <v>844690.91500000004</v>
      </c>
      <c r="L593" s="11">
        <f>SUM(L442+L587)</f>
        <v>91313</v>
      </c>
      <c r="M593" s="11">
        <f>SUM(M442+M587)</f>
        <v>14013</v>
      </c>
      <c r="N593" s="11">
        <f>SUM(N442+N587)</f>
        <v>14013</v>
      </c>
      <c r="O593" s="11">
        <f>SUM(O442+O587)</f>
        <v>14013</v>
      </c>
      <c r="P593" s="11">
        <f>SUM(P442+P587)</f>
        <v>14013</v>
      </c>
    </row>
    <row r="594" spans="1:16" ht="45" x14ac:dyDescent="0.25">
      <c r="A594" s="42"/>
      <c r="B594" s="42"/>
      <c r="C594" s="42"/>
      <c r="D594" s="42"/>
      <c r="E594" s="10" t="s">
        <v>27</v>
      </c>
      <c r="F594" s="11">
        <f>SUM(F443+F588)</f>
        <v>8672</v>
      </c>
      <c r="G594" s="11">
        <f>SUM(G443+G588)</f>
        <v>109765.7</v>
      </c>
      <c r="H594" s="11">
        <f>SUM(H443+H588)</f>
        <v>141660.59999999998</v>
      </c>
      <c r="I594" s="11">
        <f>SUM(I443+I588)</f>
        <v>99691.45</v>
      </c>
      <c r="J594" s="11">
        <f>SUM(J443+J588)</f>
        <v>93717.75</v>
      </c>
      <c r="K594" s="11">
        <f>SUM(K443+K588)</f>
        <v>95344.749999999985</v>
      </c>
      <c r="L594" s="11">
        <f>SUM(L443+L588)</f>
        <v>1900</v>
      </c>
      <c r="M594" s="11">
        <f>SUM(M443+M588)</f>
        <v>610</v>
      </c>
      <c r="N594" s="11">
        <f>SUM(N443+N588)</f>
        <v>2045</v>
      </c>
      <c r="O594" s="11">
        <f>SUM(O443+O588)</f>
        <v>1760</v>
      </c>
      <c r="P594" s="11">
        <f>SUM(P443+P588)</f>
        <v>2635</v>
      </c>
    </row>
    <row r="595" spans="1:16" ht="60" x14ac:dyDescent="0.25">
      <c r="A595" s="42"/>
      <c r="B595" s="42"/>
      <c r="C595" s="42"/>
      <c r="D595" s="42"/>
      <c r="E595" s="10" t="s">
        <v>29</v>
      </c>
      <c r="F595" s="11">
        <f>SUM(F444+F589)</f>
        <v>1285</v>
      </c>
      <c r="G595" s="11">
        <f>SUM(G444+G589)</f>
        <v>7911.9049999999997</v>
      </c>
      <c r="H595" s="11">
        <f>SUM(H444+H589)</f>
        <v>7990.0810000000001</v>
      </c>
      <c r="I595" s="11">
        <f>SUM(I444+I589)</f>
        <v>7780</v>
      </c>
      <c r="J595" s="11">
        <f>SUM(J444+J589)</f>
        <v>7780</v>
      </c>
      <c r="K595" s="11">
        <f>SUM(K444+K589)</f>
        <v>7780</v>
      </c>
      <c r="L595" s="11">
        <f>SUM(L444+L589)</f>
        <v>7780</v>
      </c>
      <c r="M595" s="11">
        <f>SUM(M444+M589)</f>
        <v>7780</v>
      </c>
      <c r="N595" s="11">
        <f>SUM(N444+N589)</f>
        <v>7780</v>
      </c>
      <c r="O595" s="11">
        <f>SUM(O444+O589)</f>
        <v>7780</v>
      </c>
      <c r="P595" s="11">
        <f>SUM(P444+P589)</f>
        <v>7780</v>
      </c>
    </row>
    <row r="596" spans="1:16" ht="30" x14ac:dyDescent="0.25">
      <c r="A596" s="42"/>
      <c r="B596" s="42"/>
      <c r="C596" s="42"/>
      <c r="D596" s="42"/>
      <c r="E596" s="10" t="s">
        <v>28</v>
      </c>
      <c r="F596" s="11">
        <f>SUM(F445+F590)</f>
        <v>210570</v>
      </c>
      <c r="G596" s="11">
        <f>SUM(G445+G590)</f>
        <v>89472.934999999998</v>
      </c>
      <c r="H596" s="11">
        <f>SUM(H445+H590)</f>
        <v>114880.82</v>
      </c>
      <c r="I596" s="11">
        <f>SUM(I445+I590)</f>
        <v>111633.875</v>
      </c>
      <c r="J596" s="11">
        <f>SUM(J445+J590)</f>
        <v>1025735.236</v>
      </c>
      <c r="K596" s="11">
        <f>SUM(K445+K590)</f>
        <v>809399.73699999996</v>
      </c>
      <c r="L596" s="11">
        <f>SUM(L445+L590)</f>
        <v>14000</v>
      </c>
      <c r="M596" s="11">
        <f>SUM(M445+M590)</f>
        <v>14000</v>
      </c>
      <c r="N596" s="11">
        <f>SUM(N445+N590)</f>
        <v>14000</v>
      </c>
      <c r="O596" s="11">
        <f>SUM(O445+O590)</f>
        <v>14000</v>
      </c>
      <c r="P596" s="11">
        <f>SUM(P445+P590)</f>
        <v>14000</v>
      </c>
    </row>
  </sheetData>
  <mergeCells count="356">
    <mergeCell ref="D573:D578"/>
    <mergeCell ref="D579:D584"/>
    <mergeCell ref="A573:A578"/>
    <mergeCell ref="B573:B578"/>
    <mergeCell ref="C573:C578"/>
    <mergeCell ref="A579:A584"/>
    <mergeCell ref="B579:B584"/>
    <mergeCell ref="C579:C584"/>
    <mergeCell ref="A459:A464"/>
    <mergeCell ref="B459:B464"/>
    <mergeCell ref="C459:C464"/>
    <mergeCell ref="D459:D464"/>
    <mergeCell ref="A446:P446"/>
    <mergeCell ref="A447:A452"/>
    <mergeCell ref="B447:B452"/>
    <mergeCell ref="C447:C452"/>
    <mergeCell ref="D447:D452"/>
    <mergeCell ref="A453:A458"/>
    <mergeCell ref="B453:B458"/>
    <mergeCell ref="C453:C458"/>
    <mergeCell ref="D453:D458"/>
    <mergeCell ref="C428:C433"/>
    <mergeCell ref="D428:D433"/>
    <mergeCell ref="A428:A433"/>
    <mergeCell ref="B428:B433"/>
    <mergeCell ref="A434:D439"/>
    <mergeCell ref="A440:D445"/>
    <mergeCell ref="C410:C415"/>
    <mergeCell ref="D410:D415"/>
    <mergeCell ref="A410:A415"/>
    <mergeCell ref="B410:B415"/>
    <mergeCell ref="D416:D421"/>
    <mergeCell ref="A416:A421"/>
    <mergeCell ref="B416:B421"/>
    <mergeCell ref="C416:C421"/>
    <mergeCell ref="C422:C427"/>
    <mergeCell ref="D422:D427"/>
    <mergeCell ref="A422:A427"/>
    <mergeCell ref="B422:B427"/>
    <mergeCell ref="A391:A396"/>
    <mergeCell ref="B391:B396"/>
    <mergeCell ref="C391:C396"/>
    <mergeCell ref="D391:D396"/>
    <mergeCell ref="A397:D402"/>
    <mergeCell ref="A403:P403"/>
    <mergeCell ref="A404:A409"/>
    <mergeCell ref="B404:B409"/>
    <mergeCell ref="C404:C409"/>
    <mergeCell ref="D404:D409"/>
    <mergeCell ref="B377:P377"/>
    <mergeCell ref="A378:A383"/>
    <mergeCell ref="B378:B383"/>
    <mergeCell ref="C378:C383"/>
    <mergeCell ref="D378:D383"/>
    <mergeCell ref="A384:D389"/>
    <mergeCell ref="A371:D376"/>
    <mergeCell ref="A390:P390"/>
    <mergeCell ref="A358:D363"/>
    <mergeCell ref="A364:P364"/>
    <mergeCell ref="A365:A370"/>
    <mergeCell ref="B365:B370"/>
    <mergeCell ref="C365:C370"/>
    <mergeCell ref="D365:D370"/>
    <mergeCell ref="A340:A345"/>
    <mergeCell ref="C340:C345"/>
    <mergeCell ref="D340:D345"/>
    <mergeCell ref="B340:B345"/>
    <mergeCell ref="A346:A351"/>
    <mergeCell ref="C346:C351"/>
    <mergeCell ref="D346:D351"/>
    <mergeCell ref="B346:B351"/>
    <mergeCell ref="A352:A357"/>
    <mergeCell ref="C352:C357"/>
    <mergeCell ref="D352:D357"/>
    <mergeCell ref="B352:B357"/>
    <mergeCell ref="A322:A327"/>
    <mergeCell ref="C322:C327"/>
    <mergeCell ref="D322:D327"/>
    <mergeCell ref="B322:B327"/>
    <mergeCell ref="A328:A333"/>
    <mergeCell ref="C328:C333"/>
    <mergeCell ref="D328:D333"/>
    <mergeCell ref="B328:B333"/>
    <mergeCell ref="A334:A339"/>
    <mergeCell ref="C334:C339"/>
    <mergeCell ref="D334:D339"/>
    <mergeCell ref="B334:B339"/>
    <mergeCell ref="C304:C309"/>
    <mergeCell ref="D304:D309"/>
    <mergeCell ref="A304:A309"/>
    <mergeCell ref="B304:B309"/>
    <mergeCell ref="C310:C315"/>
    <mergeCell ref="D310:D315"/>
    <mergeCell ref="A310:A315"/>
    <mergeCell ref="B310:B315"/>
    <mergeCell ref="A316:A321"/>
    <mergeCell ref="C316:C321"/>
    <mergeCell ref="D316:D321"/>
    <mergeCell ref="B316:B321"/>
    <mergeCell ref="C286:C291"/>
    <mergeCell ref="D286:D291"/>
    <mergeCell ref="A286:A291"/>
    <mergeCell ref="B286:B291"/>
    <mergeCell ref="C292:C297"/>
    <mergeCell ref="D292:D297"/>
    <mergeCell ref="A292:A297"/>
    <mergeCell ref="B292:B297"/>
    <mergeCell ref="C298:C303"/>
    <mergeCell ref="D298:D303"/>
    <mergeCell ref="A298:A303"/>
    <mergeCell ref="B298:B303"/>
    <mergeCell ref="C268:C273"/>
    <mergeCell ref="D268:D273"/>
    <mergeCell ref="A268:A273"/>
    <mergeCell ref="B268:B273"/>
    <mergeCell ref="C274:C279"/>
    <mergeCell ref="D274:D279"/>
    <mergeCell ref="A274:A279"/>
    <mergeCell ref="B274:B279"/>
    <mergeCell ref="C280:C285"/>
    <mergeCell ref="D280:D285"/>
    <mergeCell ref="A280:A285"/>
    <mergeCell ref="B280:B285"/>
    <mergeCell ref="A255:P255"/>
    <mergeCell ref="A256:A261"/>
    <mergeCell ref="B256:B261"/>
    <mergeCell ref="C256:C261"/>
    <mergeCell ref="D256:D261"/>
    <mergeCell ref="C262:C267"/>
    <mergeCell ref="D262:D267"/>
    <mergeCell ref="A262:A267"/>
    <mergeCell ref="B262:B267"/>
    <mergeCell ref="D87:D92"/>
    <mergeCell ref="A87:A92"/>
    <mergeCell ref="B87:B92"/>
    <mergeCell ref="C87:C92"/>
    <mergeCell ref="D106:D111"/>
    <mergeCell ref="A106:A111"/>
    <mergeCell ref="B106:B111"/>
    <mergeCell ref="C106:C111"/>
    <mergeCell ref="A93:D98"/>
    <mergeCell ref="A99:P99"/>
    <mergeCell ref="A100:A105"/>
    <mergeCell ref="B100:B105"/>
    <mergeCell ref="C100:C105"/>
    <mergeCell ref="D100:D105"/>
    <mergeCell ref="A69:A74"/>
    <mergeCell ref="B69:B74"/>
    <mergeCell ref="C69:C74"/>
    <mergeCell ref="D69:D74"/>
    <mergeCell ref="A75:A80"/>
    <mergeCell ref="B75:B80"/>
    <mergeCell ref="C75:C80"/>
    <mergeCell ref="D75:D80"/>
    <mergeCell ref="D81:D86"/>
    <mergeCell ref="A81:A86"/>
    <mergeCell ref="B81:B86"/>
    <mergeCell ref="C81:C86"/>
    <mergeCell ref="A63:A68"/>
    <mergeCell ref="B63:B68"/>
    <mergeCell ref="C63:C68"/>
    <mergeCell ref="D63:D68"/>
    <mergeCell ref="A44:A49"/>
    <mergeCell ref="B44:B49"/>
    <mergeCell ref="C44:C49"/>
    <mergeCell ref="D44:D49"/>
    <mergeCell ref="A50:D55"/>
    <mergeCell ref="A56:P56"/>
    <mergeCell ref="A57:A62"/>
    <mergeCell ref="B57:B62"/>
    <mergeCell ref="C57:C62"/>
    <mergeCell ref="D57:D62"/>
    <mergeCell ref="A2:V2"/>
    <mergeCell ref="F4:P4"/>
    <mergeCell ref="A4:A5"/>
    <mergeCell ref="B4:B5"/>
    <mergeCell ref="C4:C5"/>
    <mergeCell ref="D4:D5"/>
    <mergeCell ref="E4:E5"/>
    <mergeCell ref="A6:P6"/>
    <mergeCell ref="D7:D12"/>
    <mergeCell ref="C7:C12"/>
    <mergeCell ref="B7:B12"/>
    <mergeCell ref="A7:A12"/>
    <mergeCell ref="A112:D117"/>
    <mergeCell ref="A118:P118"/>
    <mergeCell ref="A119:A124"/>
    <mergeCell ref="B119:B124"/>
    <mergeCell ref="C119:C124"/>
    <mergeCell ref="D119:D124"/>
    <mergeCell ref="A13:A18"/>
    <mergeCell ref="B13:B18"/>
    <mergeCell ref="C13:C18"/>
    <mergeCell ref="D13:D18"/>
    <mergeCell ref="A43:P43"/>
    <mergeCell ref="D19:D24"/>
    <mergeCell ref="C19:C24"/>
    <mergeCell ref="B19:B24"/>
    <mergeCell ref="A19:A24"/>
    <mergeCell ref="A25:A30"/>
    <mergeCell ref="B25:B30"/>
    <mergeCell ref="C25:C30"/>
    <mergeCell ref="D25:D30"/>
    <mergeCell ref="D31:D36"/>
    <mergeCell ref="A31:A36"/>
    <mergeCell ref="B31:B36"/>
    <mergeCell ref="C31:C36"/>
    <mergeCell ref="A37:D42"/>
    <mergeCell ref="D138:D143"/>
    <mergeCell ref="A138:A143"/>
    <mergeCell ref="B138:B143"/>
    <mergeCell ref="C138:C143"/>
    <mergeCell ref="D144:D149"/>
    <mergeCell ref="A144:A149"/>
    <mergeCell ref="B144:B149"/>
    <mergeCell ref="C144:C149"/>
    <mergeCell ref="A125:D130"/>
    <mergeCell ref="A131:P131"/>
    <mergeCell ref="A132:A137"/>
    <mergeCell ref="B132:B137"/>
    <mergeCell ref="C132:C137"/>
    <mergeCell ref="D132:D137"/>
    <mergeCell ref="D150:D155"/>
    <mergeCell ref="A150:A155"/>
    <mergeCell ref="B150:B155"/>
    <mergeCell ref="C150:C155"/>
    <mergeCell ref="A162:D167"/>
    <mergeCell ref="A156:A161"/>
    <mergeCell ref="B156:B161"/>
    <mergeCell ref="C156:C161"/>
    <mergeCell ref="D156:D161"/>
    <mergeCell ref="A175:D180"/>
    <mergeCell ref="A181:P181"/>
    <mergeCell ref="A182:A187"/>
    <mergeCell ref="B182:B187"/>
    <mergeCell ref="C182:C187"/>
    <mergeCell ref="D182:D187"/>
    <mergeCell ref="A168:P168"/>
    <mergeCell ref="A169:A174"/>
    <mergeCell ref="B169:B174"/>
    <mergeCell ref="C169:C174"/>
    <mergeCell ref="D169:D174"/>
    <mergeCell ref="D200:D205"/>
    <mergeCell ref="A200:A205"/>
    <mergeCell ref="B200:B205"/>
    <mergeCell ref="C200:C205"/>
    <mergeCell ref="A206:D211"/>
    <mergeCell ref="D188:D193"/>
    <mergeCell ref="A188:A193"/>
    <mergeCell ref="B188:B193"/>
    <mergeCell ref="C188:C193"/>
    <mergeCell ref="D194:D199"/>
    <mergeCell ref="A194:A199"/>
    <mergeCell ref="B194:B199"/>
    <mergeCell ref="C194:C199"/>
    <mergeCell ref="D219:D224"/>
    <mergeCell ref="A219:A224"/>
    <mergeCell ref="B219:B224"/>
    <mergeCell ref="C219:C224"/>
    <mergeCell ref="B225:B230"/>
    <mergeCell ref="C225:C230"/>
    <mergeCell ref="D225:D230"/>
    <mergeCell ref="A225:A230"/>
    <mergeCell ref="A212:P212"/>
    <mergeCell ref="D213:D218"/>
    <mergeCell ref="A213:A218"/>
    <mergeCell ref="B213:B218"/>
    <mergeCell ref="C213:C218"/>
    <mergeCell ref="C243:C248"/>
    <mergeCell ref="D243:D248"/>
    <mergeCell ref="A243:A248"/>
    <mergeCell ref="B243:B248"/>
    <mergeCell ref="A249:D254"/>
    <mergeCell ref="C231:C236"/>
    <mergeCell ref="A231:A236"/>
    <mergeCell ref="B231:B236"/>
    <mergeCell ref="D231:D236"/>
    <mergeCell ref="C237:C242"/>
    <mergeCell ref="D237:D242"/>
    <mergeCell ref="A237:A242"/>
    <mergeCell ref="B237:B242"/>
    <mergeCell ref="A465:A470"/>
    <mergeCell ref="B465:B470"/>
    <mergeCell ref="C465:C470"/>
    <mergeCell ref="D465:D470"/>
    <mergeCell ref="A471:A476"/>
    <mergeCell ref="B471:B476"/>
    <mergeCell ref="C471:C476"/>
    <mergeCell ref="D471:D476"/>
    <mergeCell ref="A477:A482"/>
    <mergeCell ref="B477:B482"/>
    <mergeCell ref="C477:C482"/>
    <mergeCell ref="D477:D482"/>
    <mergeCell ref="A483:A488"/>
    <mergeCell ref="B483:B488"/>
    <mergeCell ref="C483:C488"/>
    <mergeCell ref="D483:D488"/>
    <mergeCell ref="A489:A494"/>
    <mergeCell ref="B489:B494"/>
    <mergeCell ref="C489:C494"/>
    <mergeCell ref="D489:D494"/>
    <mergeCell ref="A495:A500"/>
    <mergeCell ref="B495:B500"/>
    <mergeCell ref="C495:C500"/>
    <mergeCell ref="D495:D500"/>
    <mergeCell ref="A501:A506"/>
    <mergeCell ref="B501:B506"/>
    <mergeCell ref="C501:C506"/>
    <mergeCell ref="D501:D506"/>
    <mergeCell ref="A507:A512"/>
    <mergeCell ref="B507:B512"/>
    <mergeCell ref="C507:C512"/>
    <mergeCell ref="D507:D512"/>
    <mergeCell ref="B513:B518"/>
    <mergeCell ref="A513:A518"/>
    <mergeCell ref="C513:C518"/>
    <mergeCell ref="D513:D518"/>
    <mergeCell ref="A543:A548"/>
    <mergeCell ref="B543:B548"/>
    <mergeCell ref="C543:C548"/>
    <mergeCell ref="A519:A524"/>
    <mergeCell ref="B519:B524"/>
    <mergeCell ref="C519:C524"/>
    <mergeCell ref="D519:D524"/>
    <mergeCell ref="D525:D530"/>
    <mergeCell ref="A525:A530"/>
    <mergeCell ref="B525:B530"/>
    <mergeCell ref="C525:C530"/>
    <mergeCell ref="D531:D536"/>
    <mergeCell ref="A531:A536"/>
    <mergeCell ref="B531:B536"/>
    <mergeCell ref="C531:C536"/>
    <mergeCell ref="A567:A572"/>
    <mergeCell ref="B567:B572"/>
    <mergeCell ref="C567:C572"/>
    <mergeCell ref="D567:D572"/>
    <mergeCell ref="A585:D590"/>
    <mergeCell ref="A591:D596"/>
    <mergeCell ref="N1:O1"/>
    <mergeCell ref="C549:C554"/>
    <mergeCell ref="D549:D554"/>
    <mergeCell ref="A549:A554"/>
    <mergeCell ref="B549:B554"/>
    <mergeCell ref="D555:D560"/>
    <mergeCell ref="A555:A560"/>
    <mergeCell ref="B555:B560"/>
    <mergeCell ref="C555:C560"/>
    <mergeCell ref="D561:D566"/>
    <mergeCell ref="A561:A566"/>
    <mergeCell ref="B561:B566"/>
    <mergeCell ref="C561:C566"/>
    <mergeCell ref="A537:A542"/>
    <mergeCell ref="B537:B542"/>
    <mergeCell ref="C537:C542"/>
    <mergeCell ref="D537:D542"/>
    <mergeCell ref="D543:D548"/>
  </mergeCells>
  <pageMargins left="0.70866141732283472" right="0.70866141732283472" top="0.74803149606299213" bottom="0.74803149606299213" header="0.31496062992125984" footer="0.31496062992125984"/>
  <pageSetup paperSize="9" scale="42" fitToHeight="2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economic2</dc:creator>
  <cp:lastModifiedBy>economic2</cp:lastModifiedBy>
  <cp:lastPrinted>2023-06-01T14:32:27Z</cp:lastPrinted>
  <dcterms:created xsi:type="dcterms:W3CDTF">2023-05-31T06:28:59Z</dcterms:created>
  <dcterms:modified xsi:type="dcterms:W3CDTF">2023-06-14T06:53:13Z</dcterms:modified>
</cp:coreProperties>
</file>